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xr:revisionPtr revIDLastSave="0" documentId="8_{0148B743-B89C-45BF-9777-7B45E6309B29}" xr6:coauthVersionLast="47" xr6:coauthVersionMax="47" xr10:uidLastSave="{00000000-0000-0000-0000-000000000000}"/>
  <bookViews>
    <workbookView xWindow="-110" yWindow="-110" windowWidth="19420" windowHeight="10300" firstSheet="4" activeTab="6" xr2:uid="{F024D78A-3374-4887-BCFC-08303AE649A6}"/>
  </bookViews>
  <sheets>
    <sheet name="9a.Deviation from apvl ma" sheetId="2" r:id="rId1"/>
    <sheet name="9b.Poor Monitoring" sheetId="3" r:id="rId2"/>
    <sheet name="9c. Non Employee Reimburs" sheetId="5" r:id="rId3"/>
    <sheet name="9d. High Credit Notes" sheetId="6" r:id="rId4"/>
    <sheet name="9e.Excess Processing Charges" sheetId="7" r:id="rId5"/>
    <sheet name="9f.No Provision" sheetId="8" r:id="rId6"/>
    <sheet name="9g.Pending Advance" sheetId="9" r:id="rId7"/>
  </sheets>
  <definedNames>
    <definedName name="_xlnm._FilterDatabase" localSheetId="5" hidden="1">'9f.No Provision'!$A$1:$U$30</definedName>
    <definedName name="_xlnm._FilterDatabase" localSheetId="6" hidden="1">'9g.Pending Advance'!$A$3:$J$28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8" i="9" l="1"/>
  <c r="I27" i="9"/>
  <c r="I26" i="9"/>
  <c r="I25" i="9"/>
  <c r="I24" i="9"/>
  <c r="I23" i="9"/>
  <c r="I22" i="9"/>
  <c r="I21" i="9"/>
  <c r="I20" i="9"/>
  <c r="I19" i="9"/>
  <c r="I18" i="9"/>
  <c r="I17" i="9"/>
  <c r="I16" i="9"/>
  <c r="I15" i="9"/>
  <c r="I14" i="9"/>
  <c r="I13" i="9"/>
  <c r="I12" i="9"/>
  <c r="I11" i="9"/>
  <c r="I10" i="9"/>
  <c r="I9" i="9"/>
  <c r="I8" i="9"/>
  <c r="I7" i="9"/>
  <c r="I6" i="9"/>
  <c r="I5" i="9"/>
  <c r="I4" i="9"/>
  <c r="D1" i="9"/>
  <c r="D33" i="8"/>
  <c r="N30" i="8"/>
  <c r="N29" i="8"/>
  <c r="N28" i="8"/>
  <c r="N27" i="8"/>
  <c r="N26" i="8"/>
  <c r="N25" i="8"/>
  <c r="N24" i="8"/>
  <c r="N23" i="8"/>
  <c r="N22" i="8"/>
  <c r="N21" i="8"/>
  <c r="N20" i="8"/>
  <c r="N19" i="8"/>
  <c r="N18" i="8"/>
  <c r="N17" i="8"/>
  <c r="N16" i="8"/>
  <c r="N15" i="8"/>
  <c r="N14" i="8"/>
  <c r="N13" i="8"/>
  <c r="N12" i="8"/>
  <c r="N11" i="8"/>
  <c r="N10" i="8"/>
  <c r="N9" i="8"/>
  <c r="N8" i="8"/>
  <c r="N7" i="8"/>
  <c r="N6" i="8"/>
  <c r="N5" i="8"/>
  <c r="N4" i="8"/>
  <c r="N3" i="8"/>
  <c r="N2" i="8"/>
  <c r="D4" i="7"/>
  <c r="D5" i="7" s="1"/>
  <c r="J22" i="6"/>
  <c r="J21" i="6"/>
  <c r="J23" i="6" s="1"/>
  <c r="Q11" i="6"/>
  <c r="Q13" i="6" s="1"/>
  <c r="R9" i="6"/>
  <c r="R8" i="6"/>
  <c r="R7" i="6"/>
  <c r="R6" i="6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</futureMetadata>
  <valueMetadata count="1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</valueMetadata>
</metadata>
</file>

<file path=xl/sharedStrings.xml><?xml version="1.0" encoding="utf-8"?>
<sst xmlns="http://schemas.openxmlformats.org/spreadsheetml/2006/main" count="1029" uniqueCount="383">
  <si>
    <t>Deviation from approval matrix</t>
  </si>
  <si>
    <t>Sl.No</t>
  </si>
  <si>
    <t>Employee Name</t>
  </si>
  <si>
    <t>Designation</t>
  </si>
  <si>
    <t>Grade</t>
  </si>
  <si>
    <t>Approving Authority</t>
  </si>
  <si>
    <t xml:space="preserve">Document no </t>
  </si>
  <si>
    <t>Approval Received</t>
  </si>
  <si>
    <t>Entity</t>
  </si>
  <si>
    <t>Sudhir Moola</t>
  </si>
  <si>
    <t>Chief Strategy Officer</t>
  </si>
  <si>
    <t>F</t>
  </si>
  <si>
    <t>MD</t>
  </si>
  <si>
    <t>No</t>
  </si>
  <si>
    <t>PEGEPL</t>
  </si>
  <si>
    <t>Devendra Rameshwar Verma</t>
  </si>
  <si>
    <t>National Sales Head</t>
  </si>
  <si>
    <t>E</t>
  </si>
  <si>
    <t>CXO</t>
  </si>
  <si>
    <t>PEIPL</t>
  </si>
  <si>
    <t>Chandra Mauli Kumar</t>
  </si>
  <si>
    <t>Chief Production Officer</t>
  </si>
  <si>
    <t>PEL</t>
  </si>
  <si>
    <t>Shivajee Sharma</t>
  </si>
  <si>
    <t>Assistant General Manager - Maintenance</t>
  </si>
  <si>
    <t>D</t>
  </si>
  <si>
    <t>HOD</t>
  </si>
  <si>
    <t>PEPPL</t>
  </si>
  <si>
    <t>Adapa Srinivas</t>
  </si>
  <si>
    <t>Chief Growth Officer</t>
  </si>
  <si>
    <t>Poor Monitering of travel expenses</t>
  </si>
  <si>
    <t>Name</t>
  </si>
  <si>
    <t>Amount</t>
  </si>
  <si>
    <t>Vendor</t>
  </si>
  <si>
    <t>Sumona Mitra</t>
  </si>
  <si>
    <t>Not an employee</t>
  </si>
  <si>
    <t xml:space="preserve">Sri Sai International Travels </t>
  </si>
  <si>
    <t>1700000011</t>
  </si>
  <si>
    <t>Vinay Rustigi</t>
  </si>
  <si>
    <t>Director</t>
  </si>
  <si>
    <t>S.No</t>
  </si>
  <si>
    <t>COMPANY</t>
  </si>
  <si>
    <t xml:space="preserve">DOCUMENT NO </t>
  </si>
  <si>
    <t>NAME</t>
  </si>
  <si>
    <t>ROLE</t>
  </si>
  <si>
    <t>BILLING DATE</t>
  </si>
  <si>
    <t>EXPENSE  INCURED</t>
  </si>
  <si>
    <t>ANIL KUMAR</t>
  </si>
  <si>
    <t>AUDITOR</t>
  </si>
  <si>
    <t>Laureen Jennifer Sanderson</t>
  </si>
  <si>
    <t>GUEST</t>
  </si>
  <si>
    <t xml:space="preserve"> RAHUL WALAWALKAR</t>
  </si>
  <si>
    <t>Abhijeet Kishore</t>
  </si>
  <si>
    <t>INTERVIEW SELECTED PEOPLE</t>
  </si>
  <si>
    <t>RAMJANM CHAURASIA </t>
  </si>
  <si>
    <t>VENDOR</t>
  </si>
  <si>
    <t>M Ravi Teja Reddy</t>
  </si>
  <si>
    <t>Sachin Sharma</t>
  </si>
  <si>
    <t>New joinee</t>
  </si>
  <si>
    <t>2024-25</t>
  </si>
  <si>
    <t>Q1 2025-26</t>
  </si>
  <si>
    <t>Document Number</t>
  </si>
  <si>
    <t>DocType</t>
  </si>
  <si>
    <t>Quarter</t>
  </si>
  <si>
    <t>DocDate</t>
  </si>
  <si>
    <t>Amt</t>
  </si>
  <si>
    <t>Clearing Document</t>
  </si>
  <si>
    <t>Text</t>
  </si>
  <si>
    <t>Q1</t>
  </si>
  <si>
    <t>No.of Credits Notes</t>
  </si>
  <si>
    <t>% of Credit Notes</t>
  </si>
  <si>
    <t>1500000007</t>
  </si>
  <si>
    <t>KZ</t>
  </si>
  <si>
    <t>paid agst invoice IS23/5794</t>
  </si>
  <si>
    <t>Company</t>
  </si>
  <si>
    <t>April</t>
  </si>
  <si>
    <t xml:space="preserve">May </t>
  </si>
  <si>
    <t>June</t>
  </si>
  <si>
    <t>Total</t>
  </si>
  <si>
    <t>24-25</t>
  </si>
  <si>
    <t>No. of Inv</t>
  </si>
  <si>
    <t>No. of CN</t>
  </si>
  <si>
    <t>%</t>
  </si>
  <si>
    <t>1500000138</t>
  </si>
  <si>
    <t>Paid against invoices</t>
  </si>
  <si>
    <t>1500000016</t>
  </si>
  <si>
    <t>Paid against Invoice Mar</t>
  </si>
  <si>
    <t>Q2</t>
  </si>
  <si>
    <t>1500000269</t>
  </si>
  <si>
    <t>Paid against invoice</t>
  </si>
  <si>
    <t>Q3</t>
  </si>
  <si>
    <t>1500000433</t>
  </si>
  <si>
    <t>Q4</t>
  </si>
  <si>
    <t>1500000312</t>
  </si>
  <si>
    <t>paid agst invc DW24/262163,DO24/100612,164,165</t>
  </si>
  <si>
    <t>1500000971</t>
  </si>
  <si>
    <t>No of CNs</t>
  </si>
  <si>
    <t>25-26</t>
  </si>
  <si>
    <t>1500001306</t>
  </si>
  <si>
    <t>Cancellation Charges</t>
  </si>
  <si>
    <t>Avg Charges</t>
  </si>
  <si>
    <t>1500000892</t>
  </si>
  <si>
    <t>pymt agstinv  DW24/267103</t>
  </si>
  <si>
    <t>1500000922</t>
  </si>
  <si>
    <t>pymt agst inv DW24/269564,67</t>
  </si>
  <si>
    <t>1500001637</t>
  </si>
  <si>
    <t>1500000219</t>
  </si>
  <si>
    <t>Travelling exp of sudhir sir</t>
  </si>
  <si>
    <t>Q1 25-26</t>
  </si>
  <si>
    <t>No.of invoices</t>
  </si>
  <si>
    <t>1500001011</t>
  </si>
  <si>
    <t>May</t>
  </si>
  <si>
    <t>1500002040</t>
  </si>
  <si>
    <t>Paid agaisnt invoice</t>
  </si>
  <si>
    <t>1500000256</t>
  </si>
  <si>
    <t>Against INV : DW24/277650</t>
  </si>
  <si>
    <t>1500002523</t>
  </si>
  <si>
    <t>Paid against Invoices.</t>
  </si>
  <si>
    <t>1500001920</t>
  </si>
  <si>
    <t>paid agst inv DW24/280767,3810,11,788</t>
  </si>
  <si>
    <t>TOTAL</t>
  </si>
  <si>
    <t>1500000350</t>
  </si>
  <si>
    <t>Against INVS:DW24/281426,DW24/281427</t>
  </si>
  <si>
    <t>No.of Cancellations</t>
  </si>
  <si>
    <t>1500001355</t>
  </si>
  <si>
    <t>100014949</t>
  </si>
  <si>
    <t/>
  </si>
  <si>
    <t>Average Cancellation Charges</t>
  </si>
  <si>
    <t>1500002775</t>
  </si>
  <si>
    <t>1500000277</t>
  </si>
  <si>
    <t>Payment to Sri Sai International Travels</t>
  </si>
  <si>
    <t>1500000361</t>
  </si>
  <si>
    <t>Against INVS:DS24/4568,567,096,3787,786,</t>
  </si>
  <si>
    <t>1500003211</t>
  </si>
  <si>
    <t>1500001703</t>
  </si>
  <si>
    <t>100014951</t>
  </si>
  <si>
    <t>1500003592</t>
  </si>
  <si>
    <t>1500001895</t>
  </si>
  <si>
    <t>100015005</t>
  </si>
  <si>
    <t>1500004000</t>
  </si>
  <si>
    <t>1500004400</t>
  </si>
  <si>
    <t>1500003153</t>
  </si>
  <si>
    <t>Payment against Invoice</t>
  </si>
  <si>
    <t>1500003583</t>
  </si>
  <si>
    <t>payment against invoice</t>
  </si>
  <si>
    <t>1500004961</t>
  </si>
  <si>
    <t>1500002498</t>
  </si>
  <si>
    <t>1500000522</t>
  </si>
  <si>
    <t>Payment to Sri sai international travels</t>
  </si>
  <si>
    <t>1500005268</t>
  </si>
  <si>
    <t>1500003854</t>
  </si>
  <si>
    <t>payment against invoice IS24/4550,4324,4325,9023</t>
  </si>
  <si>
    <t>1500002673</t>
  </si>
  <si>
    <t>1500005514</t>
  </si>
  <si>
    <t>1500000716</t>
  </si>
  <si>
    <t>Paid against Invoices :DW24/317154,55,DW24/319633,</t>
  </si>
  <si>
    <t>1500004134</t>
  </si>
  <si>
    <t>payment against invoice DW24/316174,76,57,58</t>
  </si>
  <si>
    <t>1500002860</t>
  </si>
  <si>
    <t>1500005973</t>
  </si>
  <si>
    <t>1500004296</t>
  </si>
  <si>
    <t>Amt against inv DW24/321209</t>
  </si>
  <si>
    <t>1500000828</t>
  </si>
  <si>
    <t>Paid against Inv: DW24/323099,323100,323101,323102</t>
  </si>
  <si>
    <t>1500003036</t>
  </si>
  <si>
    <t>Flight ticket bills</t>
  </si>
  <si>
    <t>1500006430</t>
  </si>
  <si>
    <t>1500004613</t>
  </si>
  <si>
    <t>1500004690</t>
  </si>
  <si>
    <t>Paid amt against inv DW24/324991</t>
  </si>
  <si>
    <t>1500003213</t>
  </si>
  <si>
    <t>L4597D-1 CHAKALI ANJANEYULU</t>
  </si>
  <si>
    <t>1500004787</t>
  </si>
  <si>
    <t>Paid amt against inv MW24/329077</t>
  </si>
  <si>
    <t>1500006816</t>
  </si>
  <si>
    <t>1500007280</t>
  </si>
  <si>
    <t>1500001084</t>
  </si>
  <si>
    <t>Being paid  against Invs :  DO24/109519</t>
  </si>
  <si>
    <t>1500005084</t>
  </si>
  <si>
    <t>Paid amt against inv IS24/5940,13387,4584,4585</t>
  </si>
  <si>
    <t>1500003470</t>
  </si>
  <si>
    <t>Flight Tickets employees</t>
  </si>
  <si>
    <t>1500003519</t>
  </si>
  <si>
    <t>Against booking of tickets</t>
  </si>
  <si>
    <t>1500001127</t>
  </si>
  <si>
    <t>Being paid  against Inv:DO24/111710</t>
  </si>
  <si>
    <t>1500005224</t>
  </si>
  <si>
    <t>Paid amt against inv DO24/111656,66,67,845,30,49</t>
  </si>
  <si>
    <t>1500007451</t>
  </si>
  <si>
    <t>1500003706</t>
  </si>
  <si>
    <t>Flight ticket booking</t>
  </si>
  <si>
    <t>1500007889</t>
  </si>
  <si>
    <t>1500001217</t>
  </si>
  <si>
    <t>Being paid  against : DO24/117276,115451,</t>
  </si>
  <si>
    <t>1500005578</t>
  </si>
  <si>
    <t>Paid amt against inv DR24/16160,14974,114528,11459</t>
  </si>
  <si>
    <t>1500008281</t>
  </si>
  <si>
    <t>1500000771</t>
  </si>
  <si>
    <t>Paid asngt  DW24/341962</t>
  </si>
  <si>
    <t>1500005791</t>
  </si>
  <si>
    <t>Paid amt against inv DO24/119504,508,254</t>
  </si>
  <si>
    <t>1500008768</t>
  </si>
  <si>
    <t>1500006023</t>
  </si>
  <si>
    <t>Paid amt against inv DO24/123275,41,42,73,17122</t>
  </si>
  <si>
    <t>1500004202</t>
  </si>
  <si>
    <t>Travelling expenses - SSIT</t>
  </si>
  <si>
    <t>1500004204</t>
  </si>
  <si>
    <t>HANDLING CHARGES(INTL) PAID A/C</t>
  </si>
  <si>
    <t>1500009001</t>
  </si>
  <si>
    <t>1500001535</t>
  </si>
  <si>
    <t>Being paid against INV :  342693,388-390</t>
  </si>
  <si>
    <t>1500006196</t>
  </si>
  <si>
    <t>Paid against inv OD24/901194,685,673,6910,7746</t>
  </si>
  <si>
    <t>No.of cases</t>
  </si>
  <si>
    <t>Excess Charged</t>
  </si>
  <si>
    <t>Date</t>
  </si>
  <si>
    <t>Posting Date</t>
  </si>
  <si>
    <t>Company Code</t>
  </si>
  <si>
    <t>Account</t>
  </si>
  <si>
    <t>G/L Account</t>
  </si>
  <si>
    <t>Invoice Reference</t>
  </si>
  <si>
    <t>Reference</t>
  </si>
  <si>
    <t>AGING</t>
  </si>
  <si>
    <t>1900000107</t>
  </si>
  <si>
    <t>KR</t>
  </si>
  <si>
    <t>1500000656</t>
  </si>
  <si>
    <t>Travel Exp March'25</t>
  </si>
  <si>
    <t>2000</t>
  </si>
  <si>
    <t>40001383</t>
  </si>
  <si>
    <t>21100000</t>
  </si>
  <si>
    <t>MAR'25</t>
  </si>
  <si>
    <t>1900000054</t>
  </si>
  <si>
    <t>1500000429</t>
  </si>
  <si>
    <t>fabcity Traveling Exp march'25</t>
  </si>
  <si>
    <t>PEGEPL0178</t>
  </si>
  <si>
    <t>21100400</t>
  </si>
  <si>
    <t>1900000059</t>
  </si>
  <si>
    <t>1500000461</t>
  </si>
  <si>
    <t>DOMESTIC TRAVEL Exp 12.02.25-24.03.25</t>
  </si>
  <si>
    <t>PEPPL0894</t>
  </si>
  <si>
    <t>1900000146</t>
  </si>
  <si>
    <t>1500000735</t>
  </si>
  <si>
    <t>Factory Vist for asset Tagging Travel Exp 25.03.25</t>
  </si>
  <si>
    <t>PSS0619</t>
  </si>
  <si>
    <t>APRIL'25</t>
  </si>
  <si>
    <t>1900000007</t>
  </si>
  <si>
    <t>1500000125</t>
  </si>
  <si>
    <t>Travelling exps towards HYD-VGA-DEL on 29.01.2025</t>
  </si>
  <si>
    <t>4000</t>
  </si>
  <si>
    <t>PSS0200</t>
  </si>
  <si>
    <t>D9CMPE</t>
  </si>
  <si>
    <t>1700000002</t>
  </si>
  <si>
    <t>KG</t>
  </si>
  <si>
    <t>1500000076</t>
  </si>
  <si>
    <t>TRAVEL OF PALLAV PALIWAL MR</t>
  </si>
  <si>
    <t>5000</t>
  </si>
  <si>
    <t>40000359</t>
  </si>
  <si>
    <t>OD24/901500</t>
  </si>
  <si>
    <t>1700000004</t>
  </si>
  <si>
    <t>TRAVEL OF CHIRANJEEV SINGH</t>
  </si>
  <si>
    <t>OD24/901602</t>
  </si>
  <si>
    <t>1700000006</t>
  </si>
  <si>
    <t>TRAVEL OF SURENDER PAL SINGH</t>
  </si>
  <si>
    <t>OD24/901731</t>
  </si>
  <si>
    <t>1900000008</t>
  </si>
  <si>
    <t>TRAVEL OF MOHIT MAHESH CHAWLA</t>
  </si>
  <si>
    <t>DO24/130548</t>
  </si>
  <si>
    <t>1900000009</t>
  </si>
  <si>
    <t>DO24/130563</t>
  </si>
  <si>
    <t>1900000010</t>
  </si>
  <si>
    <t>DO24/131676</t>
  </si>
  <si>
    <t>1900000011</t>
  </si>
  <si>
    <t>TRAVEL OF CHANDRASEN GUPTA</t>
  </si>
  <si>
    <t>DO24/131847</t>
  </si>
  <si>
    <t>1900000012</t>
  </si>
  <si>
    <t>TRAVEL OF DEVENDRA VERMA</t>
  </si>
  <si>
    <t>DS24/18505</t>
  </si>
  <si>
    <t>1900000013</t>
  </si>
  <si>
    <t>DS24/18660</t>
  </si>
  <si>
    <t>1900000014</t>
  </si>
  <si>
    <t>DS24/18742</t>
  </si>
  <si>
    <t>1900000015</t>
  </si>
  <si>
    <t>DO24/133042</t>
  </si>
  <si>
    <t>1900000016</t>
  </si>
  <si>
    <t>DO24/133046</t>
  </si>
  <si>
    <t>1900000017</t>
  </si>
  <si>
    <t>TRAVEL F REVATHI ROHINI</t>
  </si>
  <si>
    <t>IS24/8534</t>
  </si>
  <si>
    <t>1700000020</t>
  </si>
  <si>
    <t>1500000525</t>
  </si>
  <si>
    <t>TRAVEL OF DEVENDRA VERMA MR</t>
  </si>
  <si>
    <t>OD25/902834</t>
  </si>
  <si>
    <t>1700000021</t>
  </si>
  <si>
    <t>TRAVEL OF SHILPA URHEKAR MS</t>
  </si>
  <si>
    <t>OD25/902872</t>
  </si>
  <si>
    <t>1900000301</t>
  </si>
  <si>
    <t>TRAVEL OF CHIRANJEEV SINGH MR</t>
  </si>
  <si>
    <t>DO25/141233</t>
  </si>
  <si>
    <t>1900000302</t>
  </si>
  <si>
    <t>DO25/141234</t>
  </si>
  <si>
    <t>1900000303</t>
  </si>
  <si>
    <t>DO25/141310</t>
  </si>
  <si>
    <t>1900000304</t>
  </si>
  <si>
    <t>TRAVEL OF VISHWAJEET RAY MR</t>
  </si>
  <si>
    <t>DO25/141479</t>
  </si>
  <si>
    <t>1900000305</t>
  </si>
  <si>
    <t>DO25/141481</t>
  </si>
  <si>
    <t>1900000306</t>
  </si>
  <si>
    <t>DO25/141527</t>
  </si>
  <si>
    <t>1700000005</t>
  </si>
  <si>
    <t>1700000007</t>
  </si>
  <si>
    <t>1900000028</t>
  </si>
  <si>
    <t>OD24/901501</t>
  </si>
  <si>
    <t>1900000034</t>
  </si>
  <si>
    <t>1500000110</t>
  </si>
  <si>
    <t>Travellin exp of Ravinder Sharma</t>
  </si>
  <si>
    <t>40000928</t>
  </si>
  <si>
    <t>MI02708246</t>
  </si>
  <si>
    <t>Report as on</t>
  </si>
  <si>
    <t>Document Date</t>
  </si>
  <si>
    <t>REASONS - Provided in July</t>
  </si>
  <si>
    <t>100031256</t>
  </si>
  <si>
    <t>SA</t>
  </si>
  <si>
    <t>600@88USD GIVEN TO Jasveen Kaur saluja</t>
  </si>
  <si>
    <t>Reminder mails sent, waiting for the bills</t>
  </si>
  <si>
    <t>100029651</t>
  </si>
  <si>
    <t>1050USD GIVEN TO Manmohan singh@88</t>
  </si>
  <si>
    <t>Bills received, but pending for approval to proceed with expenditure booking</t>
  </si>
  <si>
    <t>100025863</t>
  </si>
  <si>
    <t>750 USD GIVEN TO JASVEEN KAUR MADAM @87.50</t>
  </si>
  <si>
    <t>100022504</t>
  </si>
  <si>
    <t>750 USD GIVEN TO JASVEEN KAUR MADAM @85.50</t>
  </si>
  <si>
    <t>1900003319</t>
  </si>
  <si>
    <t>Chennai &amp; Hyd Travel Exp 25.11.24-27.11.24</t>
  </si>
  <si>
    <t>Bills received and booked</t>
  </si>
  <si>
    <t>1500006004</t>
  </si>
  <si>
    <t>Travel advance for PEPPL Msips Audit at Chennai</t>
  </si>
  <si>
    <t>100019638</t>
  </si>
  <si>
    <t>100018192</t>
  </si>
  <si>
    <t>600 USD GIVEN TO JASVEEN KAUR MADAM FOR KORIEA</t>
  </si>
  <si>
    <t>100004283</t>
  </si>
  <si>
    <t>SU</t>
  </si>
  <si>
    <t>Travel adv Balance</t>
  </si>
  <si>
    <t>Adjustment entry posted</t>
  </si>
  <si>
    <t>1500002902</t>
  </si>
  <si>
    <t>Travel adv. paid for MSIPS Audit at Chennai</t>
  </si>
  <si>
    <t>Bills pending for Rs.2656/- mail sent for the same</t>
  </si>
  <si>
    <t>1500000067</t>
  </si>
  <si>
    <t>Advance to travel Tirupathi</t>
  </si>
  <si>
    <t>Requested for documents</t>
  </si>
  <si>
    <t>1500000170</t>
  </si>
  <si>
    <t>Advance for Travel to naidupeta site visiting</t>
  </si>
  <si>
    <t>100001421</t>
  </si>
  <si>
    <t>USD conversion</t>
  </si>
  <si>
    <t>Bills not provided</t>
  </si>
  <si>
    <t>100003198</t>
  </si>
  <si>
    <t>AB</t>
  </si>
  <si>
    <t>USD PURCHASE FOR CHINA TRIP JULY24</t>
  </si>
  <si>
    <t>100001418</t>
  </si>
  <si>
    <t>1500000167</t>
  </si>
  <si>
    <t>Request for Travel - Tick</t>
  </si>
  <si>
    <t>Will be provided soon</t>
  </si>
  <si>
    <t>100003200</t>
  </si>
  <si>
    <t>USD PURCHASE FOR CHANDRA MOULI SIR</t>
  </si>
  <si>
    <t>1500001244</t>
  </si>
  <si>
    <t>Hyd to Chennai</t>
  </si>
  <si>
    <t>Mail sent ,Bills not recived</t>
  </si>
  <si>
    <t>1500000187</t>
  </si>
  <si>
    <t>Payment towards Tour Expenditure</t>
  </si>
  <si>
    <t>bills not received</t>
  </si>
  <si>
    <t>1500000240</t>
  </si>
  <si>
    <t>Visit for Ahmednagar</t>
  </si>
  <si>
    <t>Provision created in june. Bills accounted in july.</t>
  </si>
  <si>
    <t>100022141</t>
  </si>
  <si>
    <t>USD 195 (@84.6372) - Ramya (for bills)</t>
  </si>
  <si>
    <t>due to road show. Bills not received</t>
  </si>
  <si>
    <t>1900000076</t>
  </si>
  <si>
    <t>China business travel expense-Madhurkakade</t>
  </si>
  <si>
    <t>Balance of these advance amounts will be deducted from salary.</t>
  </si>
  <si>
    <t>USD 200 &amp; USD 180 (@84.6372) China Trip</t>
  </si>
  <si>
    <t>100021151</t>
  </si>
  <si>
    <t>$300 Handed over to MADHUR KAKADE</t>
  </si>
  <si>
    <t>USD 900 (@84.6372) - Sonika provided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</si>
</sst>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.00_);_(* \(#,##0.00\);_(* &quot;-&quot;??_);_(@_)"/>
  </numFmts>
  <fonts count="11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0"/>
      <color theme="1"/>
      <name val="Arial"/>
      <family val="2"/>
    </font>
    <font>
      <sz val="9"/>
      <color theme="1"/>
      <name val="Arial"/>
      <family val="2"/>
    </font>
    <font>
      <sz val="10"/>
      <color rgb="FF000000"/>
      <name val="Arial"/>
      <family val="2"/>
    </font>
    <font>
      <sz val="11"/>
      <name val="Aptos Narrow"/>
      <family val="2"/>
      <scheme val="minor"/>
    </font>
    <font>
      <sz val="11"/>
      <color rgb="FF000000"/>
      <name val="Aptos Narrow"/>
      <family val="2"/>
      <scheme val="minor"/>
    </font>
    <font>
      <sz val="10"/>
      <name val="Arial"/>
      <family val="2"/>
    </font>
    <font>
      <sz val="10"/>
      <color rgb="FF3C3D3E"/>
      <name val="Arial"/>
      <family val="2"/>
    </font>
    <font>
      <sz val="12"/>
      <color rgb="FF000000"/>
      <name val="Aptos"/>
      <family val="2"/>
    </font>
  </fonts>
  <fills count="12">
    <fill>
      <patternFill patternType="none"/>
    </fill>
    <fill>
      <patternFill patternType="gray125"/>
    </fill>
    <fill>
      <patternFill patternType="solid">
        <fgColor rgb="FFF6C3FF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EE0000"/>
        <bgColor indexed="64"/>
      </patternFill>
    </fill>
    <fill>
      <patternFill patternType="solid">
        <fgColor theme="9" tint="0.59999389629810485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0" fontId="8" fillId="0" borderId="0"/>
  </cellStyleXfs>
  <cellXfs count="72">
    <xf numFmtId="0" fontId="0" fillId="0" borderId="0" xfId="0"/>
    <xf numFmtId="0" fontId="2" fillId="0" borderId="0" xfId="0" applyFont="1"/>
    <xf numFmtId="0" fontId="0" fillId="2" borderId="1" xfId="0" applyFill="1" applyBorder="1"/>
    <xf numFmtId="0" fontId="0" fillId="3" borderId="1" xfId="0" applyFill="1" applyBorder="1"/>
    <xf numFmtId="0" fontId="3" fillId="3" borderId="1" xfId="0" applyFont="1" applyFill="1" applyBorder="1" applyAlignment="1">
      <alignment horizontal="left" vertical="center"/>
    </xf>
    <xf numFmtId="0" fontId="0" fillId="3" borderId="1" xfId="0" applyFill="1" applyBorder="1" applyAlignment="1">
      <alignment vertical="top"/>
    </xf>
    <xf numFmtId="0" fontId="3" fillId="3" borderId="2" xfId="0" applyFont="1" applyFill="1" applyBorder="1" applyAlignment="1">
      <alignment horizontal="left" vertical="center"/>
    </xf>
    <xf numFmtId="0" fontId="4" fillId="3" borderId="1" xfId="0" applyFont="1" applyFill="1" applyBorder="1" applyAlignment="1">
      <alignment horizontal="left" vertical="center"/>
    </xf>
    <xf numFmtId="0" fontId="0" fillId="0" borderId="0" xfId="0" applyAlignment="1">
      <alignment vertical="top"/>
    </xf>
    <xf numFmtId="0" fontId="0" fillId="3" borderId="2" xfId="0" applyFill="1" applyBorder="1"/>
    <xf numFmtId="0" fontId="5" fillId="3" borderId="1" xfId="0" applyFont="1" applyFill="1" applyBorder="1" applyAlignment="1">
      <alignment horizontal="left" vertical="center"/>
    </xf>
    <xf numFmtId="164" fontId="3" fillId="3" borderId="2" xfId="1" applyFont="1" applyFill="1" applyBorder="1" applyAlignment="1">
      <alignment horizontal="left" vertical="center"/>
    </xf>
    <xf numFmtId="0" fontId="0" fillId="0" borderId="2" xfId="0" applyBorder="1"/>
    <xf numFmtId="0" fontId="0" fillId="0" borderId="2" xfId="0" applyBorder="1" applyAlignment="1">
      <alignment vertical="top"/>
    </xf>
    <xf numFmtId="164" fontId="3" fillId="3" borderId="1" xfId="1" applyFont="1" applyFill="1" applyBorder="1" applyAlignment="1">
      <alignment horizontal="left" vertical="center"/>
    </xf>
    <xf numFmtId="0" fontId="0" fillId="4" borderId="1" xfId="0" applyFill="1" applyBorder="1" applyAlignment="1">
      <alignment horizontal="left" vertical="center"/>
    </xf>
    <xf numFmtId="0" fontId="0" fillId="0" borderId="1" xfId="0" applyBorder="1" applyAlignment="1">
      <alignment horizontal="left" vertical="top"/>
    </xf>
    <xf numFmtId="0" fontId="6" fillId="3" borderId="1" xfId="0" applyFont="1" applyFill="1" applyBorder="1" applyAlignment="1">
      <alignment horizontal="left" vertical="top"/>
    </xf>
    <xf numFmtId="15" fontId="0" fillId="0" borderId="1" xfId="0" applyNumberFormat="1" applyBorder="1" applyAlignment="1">
      <alignment horizontal="left" vertical="top"/>
    </xf>
    <xf numFmtId="3" fontId="0" fillId="0" borderId="1" xfId="0" applyNumberFormat="1" applyBorder="1" applyAlignment="1">
      <alignment horizontal="left" vertical="top"/>
    </xf>
    <xf numFmtId="0" fontId="6" fillId="0" borderId="1" xfId="0" applyFont="1" applyBorder="1" applyAlignment="1">
      <alignment horizontal="left" vertical="top"/>
    </xf>
    <xf numFmtId="4" fontId="6" fillId="0" borderId="1" xfId="0" applyNumberFormat="1" applyFont="1" applyBorder="1" applyAlignment="1">
      <alignment horizontal="left" vertical="top"/>
    </xf>
    <xf numFmtId="0" fontId="6" fillId="0" borderId="1" xfId="0" applyFont="1" applyBorder="1" applyAlignment="1">
      <alignment horizontal="left"/>
    </xf>
    <xf numFmtId="14" fontId="6" fillId="0" borderId="1" xfId="0" applyNumberFormat="1" applyFont="1" applyBorder="1" applyAlignment="1">
      <alignment horizontal="left" vertical="top"/>
    </xf>
    <xf numFmtId="14" fontId="6" fillId="3" borderId="1" xfId="0" applyNumberFormat="1" applyFont="1" applyFill="1" applyBorder="1" applyAlignment="1">
      <alignment horizontal="left" vertical="top"/>
    </xf>
    <xf numFmtId="4" fontId="6" fillId="3" borderId="1" xfId="0" applyNumberFormat="1" applyFont="1" applyFill="1" applyBorder="1" applyAlignment="1">
      <alignment horizontal="left" vertical="top"/>
    </xf>
    <xf numFmtId="0" fontId="7" fillId="0" borderId="1" xfId="0" applyFont="1" applyBorder="1" applyAlignment="1">
      <alignment horizontal="left" vertical="top"/>
    </xf>
    <xf numFmtId="0" fontId="5" fillId="3" borderId="1" xfId="0" applyFont="1" applyFill="1" applyBorder="1" applyAlignment="1">
      <alignment horizontal="left" vertical="top"/>
    </xf>
    <xf numFmtId="0" fontId="6" fillId="0" borderId="0" xfId="0" applyFont="1"/>
    <xf numFmtId="0" fontId="8" fillId="5" borderId="1" xfId="2" applyFill="1" applyBorder="1" applyAlignment="1">
      <alignment vertical="top"/>
    </xf>
    <xf numFmtId="0" fontId="8" fillId="5" borderId="1" xfId="2" applyFill="1" applyBorder="1" applyAlignment="1">
      <alignment vertical="top" wrapText="1"/>
    </xf>
    <xf numFmtId="0" fontId="0" fillId="6" borderId="1" xfId="0" applyFill="1" applyBorder="1"/>
    <xf numFmtId="0" fontId="8" fillId="0" borderId="1" xfId="2" applyBorder="1" applyAlignment="1">
      <alignment vertical="top"/>
    </xf>
    <xf numFmtId="14" fontId="8" fillId="0" borderId="1" xfId="2" applyNumberFormat="1" applyBorder="1" applyAlignment="1">
      <alignment horizontal="right" vertical="top"/>
    </xf>
    <xf numFmtId="4" fontId="8" fillId="0" borderId="1" xfId="2" applyNumberFormat="1" applyBorder="1" applyAlignment="1">
      <alignment horizontal="right" vertical="top"/>
    </xf>
    <xf numFmtId="0" fontId="0" fillId="7" borderId="1" xfId="0" applyFill="1" applyBorder="1"/>
    <xf numFmtId="0" fontId="0" fillId="0" borderId="1" xfId="0" applyBorder="1"/>
    <xf numFmtId="10" fontId="0" fillId="0" borderId="1" xfId="0" applyNumberFormat="1" applyBorder="1"/>
    <xf numFmtId="0" fontId="2" fillId="0" borderId="1" xfId="0" applyFont="1" applyBorder="1"/>
    <xf numFmtId="0" fontId="9" fillId="0" borderId="1" xfId="0" applyFont="1" applyBorder="1"/>
    <xf numFmtId="164" fontId="0" fillId="0" borderId="1" xfId="1" applyFont="1" applyBorder="1"/>
    <xf numFmtId="10" fontId="0" fillId="0" borderId="0" xfId="0" applyNumberFormat="1"/>
    <xf numFmtId="164" fontId="0" fillId="8" borderId="1" xfId="1" applyFont="1" applyFill="1" applyBorder="1"/>
    <xf numFmtId="164" fontId="0" fillId="0" borderId="1" xfId="1" applyFont="1" applyFill="1" applyBorder="1"/>
    <xf numFmtId="0" fontId="0" fillId="6" borderId="1" xfId="0" applyFill="1" applyBorder="1" applyAlignment="1">
      <alignment vertical="center" wrapText="1"/>
    </xf>
    <xf numFmtId="0" fontId="0" fillId="7" borderId="1" xfId="0" applyFill="1" applyBorder="1" applyAlignment="1">
      <alignment vertical="center" wrapText="1"/>
    </xf>
    <xf numFmtId="164" fontId="2" fillId="0" borderId="1" xfId="1" applyFont="1" applyBorder="1"/>
    <xf numFmtId="0" fontId="0" fillId="0" borderId="1" xfId="0" applyBorder="1" applyAlignment="1">
      <alignment vertical="center" wrapText="1"/>
    </xf>
    <xf numFmtId="0" fontId="2" fillId="0" borderId="4" xfId="0" applyFont="1" applyBorder="1"/>
    <xf numFmtId="164" fontId="2" fillId="0" borderId="0" xfId="0" applyNumberFormat="1" applyFont="1"/>
    <xf numFmtId="0" fontId="2" fillId="0" borderId="1" xfId="0" applyFont="1" applyBorder="1" applyAlignment="1">
      <alignment vertical="center" wrapText="1"/>
    </xf>
    <xf numFmtId="164" fontId="0" fillId="7" borderId="1" xfId="0" applyNumberFormat="1" applyFill="1" applyBorder="1"/>
    <xf numFmtId="0" fontId="0" fillId="0" borderId="0" xfId="0" applyAlignment="1">
      <alignment vertical="center" wrapText="1"/>
    </xf>
    <xf numFmtId="164" fontId="2" fillId="0" borderId="0" xfId="1" applyFont="1"/>
    <xf numFmtId="0" fontId="0" fillId="5" borderId="1" xfId="0" applyFill="1" applyBorder="1" applyAlignment="1">
      <alignment vertical="top"/>
    </xf>
    <xf numFmtId="0" fontId="0" fillId="5" borderId="1" xfId="0" applyFill="1" applyBorder="1" applyAlignment="1">
      <alignment vertical="top" wrapText="1"/>
    </xf>
    <xf numFmtId="0" fontId="0" fillId="9" borderId="1" xfId="0" applyFill="1" applyBorder="1" applyAlignment="1">
      <alignment vertical="top"/>
    </xf>
    <xf numFmtId="0" fontId="0" fillId="0" borderId="1" xfId="0" applyBorder="1" applyAlignment="1">
      <alignment vertical="top"/>
    </xf>
    <xf numFmtId="14" fontId="0" fillId="0" borderId="1" xfId="0" applyNumberFormat="1" applyBorder="1" applyAlignment="1">
      <alignment horizontal="right" vertical="top"/>
    </xf>
    <xf numFmtId="4" fontId="0" fillId="0" borderId="1" xfId="0" applyNumberFormat="1" applyBorder="1" applyAlignment="1">
      <alignment horizontal="right" vertical="top"/>
    </xf>
    <xf numFmtId="0" fontId="0" fillId="9" borderId="1" xfId="0" applyFill="1" applyBorder="1"/>
    <xf numFmtId="164" fontId="0" fillId="10" borderId="1" xfId="1" applyFont="1" applyFill="1" applyBorder="1" applyAlignment="1">
      <alignment vertical="top"/>
    </xf>
    <xf numFmtId="14" fontId="0" fillId="0" borderId="0" xfId="0" applyNumberFormat="1"/>
    <xf numFmtId="164" fontId="0" fillId="0" borderId="0" xfId="1" applyFont="1"/>
    <xf numFmtId="0" fontId="0" fillId="11" borderId="1" xfId="0" applyFill="1" applyBorder="1" applyAlignment="1">
      <alignment vertical="top"/>
    </xf>
    <xf numFmtId="0" fontId="0" fillId="11" borderId="1" xfId="0" applyFill="1" applyBorder="1"/>
    <xf numFmtId="0" fontId="10" fillId="0" borderId="1" xfId="0" applyFont="1" applyBorder="1" applyAlignment="1">
      <alignment vertical="center"/>
    </xf>
    <xf numFmtId="0" fontId="0" fillId="0" borderId="1" xfId="0" applyBorder="1" applyAlignment="1">
      <alignment horizontal="right" vertical="top"/>
    </xf>
    <xf numFmtId="0" fontId="2" fillId="0" borderId="3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0" fillId="6" borderId="1" xfId="0" applyFill="1" applyBorder="1" applyAlignment="1">
      <alignment horizontal="center"/>
    </xf>
    <xf numFmtId="0" fontId="0" fillId="0" borderId="1" xfId="0" applyBorder="1" applyAlignment="1">
      <alignment horizontal="center" vertical="top" wrapText="1"/>
    </xf>
  </cellXfs>
  <cellStyles count="3">
    <cellStyle name="Comma" xfId="1" builtinId="3"/>
    <cellStyle name="Normal" xfId="0" builtinId="0"/>
    <cellStyle name="Normal 2" xfId="2" xr:uid="{4D77B1B4-1D46-454A-B260-3D1CA2601346}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0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000" baseline="0"/>
              <a:t>% of CNs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EAE3-4370-B0C2-BFED458699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9101407"/>
        <c:axId val="89100447"/>
      </c:lineChart>
      <c:catAx>
        <c:axId val="891014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100447"/>
        <c:crosses val="autoZero"/>
        <c:auto val="1"/>
        <c:lblAlgn val="ctr"/>
        <c:lblOffset val="100"/>
        <c:noMultiLvlLbl val="0"/>
      </c:catAx>
      <c:valAx>
        <c:axId val="891004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1014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132291</xdr:colOff>
      <xdr:row>14</xdr:row>
      <xdr:rowOff>26458</xdr:rowOff>
    </xdr:from>
    <xdr:to>
      <xdr:col>5</xdr:col>
      <xdr:colOff>285567</xdr:colOff>
      <xdr:row>23</xdr:row>
      <xdr:rowOff>79238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59EBEA-6360-4215-94A9-D0A986D23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1891" y="2604558"/>
          <a:ext cx="5214226" cy="17101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157079</xdr:colOff>
      <xdr:row>5</xdr:row>
      <xdr:rowOff>68622</xdr:rowOff>
    </xdr:from>
    <xdr:to>
      <xdr:col>5</xdr:col>
      <xdr:colOff>891</xdr:colOff>
      <xdr:row>18</xdr:row>
      <xdr:rowOff>56358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252231-A2F8-446D-914D-900BD7A5C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079" y="989372"/>
          <a:ext cx="3425212" cy="2381686"/>
        </a:xfrm>
        <a:prstGeom prst="rect">
          <a:avLst/>
        </a:prstGeom>
      </xdr:spPr>
    </xdr:pic>
    <xdr:clientData/>
  </xdr:twoCellAnchor>
  <xdr:twoCellAnchor editAs="oneCell">
    <xdr:from>
      <xdr:col>2</xdr:col>
      <xdr:colOff>274841</xdr:colOff>
      <xdr:row>18</xdr:row>
      <xdr:rowOff>52921</xdr:rowOff>
    </xdr:from>
    <xdr:to>
      <xdr:col>6</xdr:col>
      <xdr:colOff>34311</xdr:colOff>
      <xdr:row>28</xdr:row>
      <xdr:rowOff>5719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72BD969-C7E5-40B9-B31F-176767BBA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1941" y="3367621"/>
          <a:ext cx="4102870" cy="1794298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105834</xdr:colOff>
      <xdr:row>5</xdr:row>
      <xdr:rowOff>84112</xdr:rowOff>
    </xdr:from>
    <xdr:to>
      <xdr:col>13</xdr:col>
      <xdr:colOff>124096</xdr:colOff>
      <xdr:row>10</xdr:row>
      <xdr:rowOff>163388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EE93BF-F19C-4E26-82D9-450B57A76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2634" y="1004862"/>
          <a:ext cx="4050512" cy="1000026"/>
        </a:xfrm>
        <a:prstGeom prst="rect">
          <a:avLst/>
        </a:prstGeom>
      </xdr:spPr>
    </xdr:pic>
    <xdr:clientData/>
  </xdr:twoCellAnchor>
  <xdr:twoCellAnchor editAs="oneCell">
    <xdr:from>
      <xdr:col>8</xdr:col>
      <xdr:colOff>217377</xdr:colOff>
      <xdr:row>12</xdr:row>
      <xdr:rowOff>17237</xdr:rowOff>
    </xdr:from>
    <xdr:to>
      <xdr:col>15</xdr:col>
      <xdr:colOff>601657</xdr:colOff>
      <xdr:row>22</xdr:row>
      <xdr:rowOff>4580</xdr:rowOff>
    </xdr:to>
    <xdr:pic>
      <xdr:nvPicPr>
        <xdr:cNvPr id="5" name="Picture 7">
          <a:extLst>
            <a:ext uri="{FF2B5EF4-FFF2-40B4-BE49-F238E27FC236}">
              <a16:creationId xmlns:a16="http://schemas.microsoft.com/office/drawing/2014/main" id="{01D93ADE-CC4E-474D-A4C6-945C3D371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0827" y="2227037"/>
          <a:ext cx="4499080" cy="1828843"/>
        </a:xfrm>
        <a:prstGeom prst="rect">
          <a:avLst/>
        </a:prstGeom>
      </xdr:spPr>
    </xdr:pic>
    <xdr:clientData/>
  </xdr:twoCellAnchor>
  <xdr:twoCellAnchor editAs="oneCell">
    <xdr:from>
      <xdr:col>7</xdr:col>
      <xdr:colOff>616619</xdr:colOff>
      <xdr:row>23</xdr:row>
      <xdr:rowOff>153665</xdr:rowOff>
    </xdr:from>
    <xdr:to>
      <xdr:col>17</xdr:col>
      <xdr:colOff>478366</xdr:colOff>
      <xdr:row>45</xdr:row>
      <xdr:rowOff>42565</xdr:rowOff>
    </xdr:to>
    <xdr:pic>
      <xdr:nvPicPr>
        <xdr:cNvPr id="6" name="Picture 4">
          <a:extLst>
            <a:ext uri="{FF2B5EF4-FFF2-40B4-BE49-F238E27FC236}">
              <a16:creationId xmlns:a16="http://schemas.microsoft.com/office/drawing/2014/main" id="{FC27F9C0-4F95-4C01-86AF-DAE3EF771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63419" y="4389115"/>
          <a:ext cx="6332397" cy="3940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160121</xdr:rowOff>
    </xdr:from>
    <xdr:to>
      <xdr:col>6</xdr:col>
      <xdr:colOff>757488</xdr:colOff>
      <xdr:row>38</xdr:row>
      <xdr:rowOff>99827</xdr:rowOff>
    </xdr:to>
    <xdr:pic>
      <xdr:nvPicPr>
        <xdr:cNvPr id="7" name="Picture 5">
          <a:extLst>
            <a:ext uri="{FF2B5EF4-FFF2-40B4-BE49-F238E27FC236}">
              <a16:creationId xmlns:a16="http://schemas.microsoft.com/office/drawing/2014/main" id="{D1D8D46C-AD22-43B2-AEF3-EA684148C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684621"/>
          <a:ext cx="6027988" cy="1412906"/>
        </a:xfrm>
        <a:prstGeom prst="rect">
          <a:avLst/>
        </a:prstGeom>
      </xdr:spPr>
    </xdr:pic>
    <xdr:clientData/>
  </xdr:twoCellAnchor>
  <xdr:twoCellAnchor editAs="oneCell">
    <xdr:from>
      <xdr:col>5</xdr:col>
      <xdr:colOff>99821</xdr:colOff>
      <xdr:row>5</xdr:row>
      <xdr:rowOff>128911</xdr:rowOff>
    </xdr:from>
    <xdr:to>
      <xdr:col>7</xdr:col>
      <xdr:colOff>107468</xdr:colOff>
      <xdr:row>20</xdr:row>
      <xdr:rowOff>98666</xdr:rowOff>
    </xdr:to>
    <xdr:pic>
      <xdr:nvPicPr>
        <xdr:cNvPr id="8" name="Picture 21" descr="huhu">
          <a:extLst>
            <a:ext uri="{FF2B5EF4-FFF2-40B4-BE49-F238E27FC236}">
              <a16:creationId xmlns:a16="http://schemas.microsoft.com/office/drawing/2014/main" id="{07A090DC-4AE2-42EB-AD10-966BB0825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1221" y="1049661"/>
          <a:ext cx="2573047" cy="2732005"/>
        </a:xfrm>
        <a:prstGeom prst="rect">
          <a:avLst/>
        </a:prstGeom>
      </xdr:spPr>
    </xdr:pic>
    <xdr:clientData/>
  </xdr:twoCellAnchor>
  <xdr:twoCellAnchor editAs="oneCell">
    <xdr:from>
      <xdr:col>18</xdr:col>
      <xdr:colOff>240539</xdr:colOff>
      <xdr:row>4</xdr:row>
      <xdr:rowOff>-1</xdr:rowOff>
    </xdr:from>
    <xdr:to>
      <xdr:col>31</xdr:col>
      <xdr:colOff>149107</xdr:colOff>
      <xdr:row>22</xdr:row>
      <xdr:rowOff>95188</xdr:rowOff>
    </xdr:to>
    <xdr:pic>
      <xdr:nvPicPr>
        <xdr:cNvPr id="9" name="Picture 4">
          <a:extLst>
            <a:ext uri="{FF2B5EF4-FFF2-40B4-BE49-F238E27FC236}">
              <a16:creationId xmlns:a16="http://schemas.microsoft.com/office/drawing/2014/main" id="{EC310ACE-5C49-4873-ABA0-2674F6861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7589" y="736599"/>
          <a:ext cx="7833368" cy="3409889"/>
        </a:xfrm>
        <a:prstGeom prst="rect">
          <a:avLst/>
        </a:prstGeom>
      </xdr:spPr>
    </xdr:pic>
    <xdr:clientData/>
  </xdr:twoCellAnchor>
  <xdr:twoCellAnchor editAs="oneCell">
    <xdr:from>
      <xdr:col>18</xdr:col>
      <xdr:colOff>337408</xdr:colOff>
      <xdr:row>26</xdr:row>
      <xdr:rowOff>159982</xdr:rowOff>
    </xdr:from>
    <xdr:to>
      <xdr:col>31</xdr:col>
      <xdr:colOff>248981</xdr:colOff>
      <xdr:row>42</xdr:row>
      <xdr:rowOff>113550</xdr:rowOff>
    </xdr:to>
    <xdr:pic>
      <xdr:nvPicPr>
        <xdr:cNvPr id="10" name="Picture 10">
          <a:extLst>
            <a:ext uri="{FF2B5EF4-FFF2-40B4-BE49-F238E27FC236}">
              <a16:creationId xmlns:a16="http://schemas.microsoft.com/office/drawing/2014/main" id="{DEEFD08F-BE2A-4397-B687-3EA03F8C7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64458" y="4947882"/>
          <a:ext cx="7836373" cy="289996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295275</xdr:colOff>
      <xdr:row>14</xdr:row>
      <xdr:rowOff>6350</xdr:rowOff>
    </xdr:from>
    <xdr:to>
      <xdr:col>17</xdr:col>
      <xdr:colOff>57150</xdr:colOff>
      <xdr:row>19</xdr:row>
      <xdr:rowOff>114300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CE529A6-2458-4461-8DDF-FF74198168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</xdr:colOff>
      <xdr:row>9</xdr:row>
      <xdr:rowOff>76200</xdr:rowOff>
    </xdr:from>
    <xdr:to>
      <xdr:col>9</xdr:col>
      <xdr:colOff>304314</xdr:colOff>
      <xdr:row>46</xdr:row>
      <xdr:rowOff>64449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C2A2FFA-BB34-4596-A1CA-892CDD680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" y="1733550"/>
          <a:ext cx="6260614" cy="6801799"/>
        </a:xfrm>
        <a:prstGeom prst="rect">
          <a:avLst/>
        </a:prstGeom>
      </xdr:spPr>
    </xdr:pic>
    <xdr:clientData/>
  </xdr:twoCellAnchor>
  <xdr:twoCellAnchor editAs="oneCell">
    <xdr:from>
      <xdr:col>10</xdr:col>
      <xdr:colOff>417286</xdr:colOff>
      <xdr:row>5</xdr:row>
      <xdr:rowOff>99785</xdr:rowOff>
    </xdr:from>
    <xdr:to>
      <xdr:col>23</xdr:col>
      <xdr:colOff>266700</xdr:colOff>
      <xdr:row>34</xdr:row>
      <xdr:rowOff>124455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E01EDA-677B-4A82-AF62-5A28D23CC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9536" y="1020535"/>
          <a:ext cx="7774214" cy="5365020"/>
        </a:xfrm>
        <a:prstGeom prst="rect">
          <a:avLst/>
        </a:prstGeom>
      </xdr:spPr>
    </xdr:pic>
    <xdr:clientData/>
  </xdr:twoCellAnchor>
  <xdr:twoCellAnchor editAs="oneCell">
    <xdr:from>
      <xdr:col>10</xdr:col>
      <xdr:colOff>240715</xdr:colOff>
      <xdr:row>35</xdr:row>
      <xdr:rowOff>168143</xdr:rowOff>
    </xdr:from>
    <xdr:to>
      <xdr:col>23</xdr:col>
      <xdr:colOff>90129</xdr:colOff>
      <xdr:row>64</xdr:row>
      <xdr:rowOff>169862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32A00B5-AFBE-4DDC-91C5-9C1FDBD1A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2965" y="6613393"/>
          <a:ext cx="7774214" cy="534206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218497</xdr:colOff>
      <xdr:row>36</xdr:row>
      <xdr:rowOff>44954</xdr:rowOff>
    </xdr:from>
    <xdr:to>
      <xdr:col>8</xdr:col>
      <xdr:colOff>90466</xdr:colOff>
      <xdr:row>64</xdr:row>
      <xdr:rowOff>101149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E4BAD2-F725-436C-AEE4-BEB3ECA75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497" y="5753604"/>
          <a:ext cx="9015969" cy="5212395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5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40B2E7-7ECB-4801-99EB-BC566483BA1F}">
  <dimension ref="B2:J12"/>
  <sheetViews>
    <sheetView zoomScale="72" workbookViewId="0">
      <selection activeCell="I4" sqref="I4:I12"/>
    </sheetView>
  </sheetViews>
  <sheetFormatPr defaultRowHeight="14.5" x14ac:dyDescent="0.35"/>
  <cols>
    <col min="2" max="2" width="5.1796875" bestFit="1" customWidth="1"/>
    <col min="3" max="3" width="24.54296875" bestFit="1" customWidth="1"/>
    <col min="4" max="4" width="35" bestFit="1" customWidth="1"/>
    <col min="5" max="5" width="7.7265625" bestFit="1" customWidth="1"/>
    <col min="6" max="6" width="22.54296875" bestFit="1" customWidth="1"/>
    <col min="7" max="7" width="13.26953125" bestFit="1" customWidth="1"/>
    <col min="8" max="8" width="21.1796875" bestFit="1" customWidth="1"/>
  </cols>
  <sheetData>
    <row r="2" spans="2:10" x14ac:dyDescent="0.35">
      <c r="B2" s="1" t="s">
        <v>0</v>
      </c>
    </row>
    <row r="3" spans="2:10" x14ac:dyDescent="0.35">
      <c r="B3" s="2" t="s">
        <v>1</v>
      </c>
      <c r="C3" s="2" t="s">
        <v>2</v>
      </c>
      <c r="D3" s="2" t="s">
        <v>3</v>
      </c>
      <c r="E3" s="2" t="s">
        <v>4</v>
      </c>
      <c r="F3" s="2" t="s">
        <v>5</v>
      </c>
      <c r="G3" s="2" t="s">
        <v>6</v>
      </c>
      <c r="H3" s="2" t="s">
        <v>7</v>
      </c>
      <c r="I3" s="2" t="s">
        <v>8</v>
      </c>
      <c r="J3" s="1"/>
    </row>
    <row r="4" spans="2:10" x14ac:dyDescent="0.35">
      <c r="B4" s="3">
        <v>1</v>
      </c>
      <c r="C4" s="4" t="s">
        <v>9</v>
      </c>
      <c r="D4" s="4" t="s">
        <v>10</v>
      </c>
      <c r="E4" s="4" t="s">
        <v>11</v>
      </c>
      <c r="F4" s="4" t="s">
        <v>12</v>
      </c>
      <c r="G4" s="5">
        <v>1900000173</v>
      </c>
      <c r="H4" s="3" t="s">
        <v>13</v>
      </c>
      <c r="I4" s="4" t="s">
        <v>14</v>
      </c>
    </row>
    <row r="5" spans="2:10" x14ac:dyDescent="0.35">
      <c r="B5" s="3">
        <v>2</v>
      </c>
      <c r="C5" s="4" t="s">
        <v>15</v>
      </c>
      <c r="D5" s="4" t="s">
        <v>16</v>
      </c>
      <c r="E5" s="4" t="s">
        <v>17</v>
      </c>
      <c r="F5" s="3" t="s">
        <v>18</v>
      </c>
      <c r="G5" s="5">
        <v>1900002070</v>
      </c>
      <c r="H5" s="3" t="s">
        <v>13</v>
      </c>
      <c r="I5" s="6" t="s">
        <v>19</v>
      </c>
    </row>
    <row r="6" spans="2:10" x14ac:dyDescent="0.35">
      <c r="B6" s="3">
        <v>3</v>
      </c>
      <c r="C6" s="4" t="s">
        <v>9</v>
      </c>
      <c r="D6" s="4" t="s">
        <v>10</v>
      </c>
      <c r="E6" s="4" t="s">
        <v>11</v>
      </c>
      <c r="F6" s="4" t="s">
        <v>12</v>
      </c>
      <c r="G6" s="5">
        <v>1900001419</v>
      </c>
      <c r="H6" s="3" t="s">
        <v>13</v>
      </c>
      <c r="I6" s="4" t="s">
        <v>19</v>
      </c>
    </row>
    <row r="7" spans="2:10" x14ac:dyDescent="0.35">
      <c r="B7" s="3">
        <v>4</v>
      </c>
      <c r="C7" s="4" t="s">
        <v>20</v>
      </c>
      <c r="D7" s="4" t="s">
        <v>21</v>
      </c>
      <c r="E7" s="4" t="s">
        <v>11</v>
      </c>
      <c r="F7" s="4" t="s">
        <v>12</v>
      </c>
      <c r="G7" s="5">
        <v>1900003244</v>
      </c>
      <c r="H7" s="3" t="s">
        <v>13</v>
      </c>
      <c r="I7" s="6" t="s">
        <v>22</v>
      </c>
    </row>
    <row r="8" spans="2:10" x14ac:dyDescent="0.35">
      <c r="B8" s="3">
        <v>5</v>
      </c>
      <c r="C8" s="4" t="s">
        <v>15</v>
      </c>
      <c r="D8" s="4" t="s">
        <v>16</v>
      </c>
      <c r="E8" s="4" t="s">
        <v>17</v>
      </c>
      <c r="F8" s="3" t="s">
        <v>18</v>
      </c>
      <c r="G8" s="5">
        <v>1900000071</v>
      </c>
      <c r="H8" s="3" t="s">
        <v>13</v>
      </c>
      <c r="I8" s="4" t="s">
        <v>22</v>
      </c>
    </row>
    <row r="9" spans="2:10" x14ac:dyDescent="0.35">
      <c r="B9" s="3">
        <v>6</v>
      </c>
      <c r="C9" s="7" t="s">
        <v>23</v>
      </c>
      <c r="D9" s="4" t="s">
        <v>24</v>
      </c>
      <c r="E9" s="4" t="s">
        <v>25</v>
      </c>
      <c r="F9" s="3" t="s">
        <v>26</v>
      </c>
      <c r="G9" s="5">
        <v>1900003268</v>
      </c>
      <c r="H9" s="3" t="s">
        <v>13</v>
      </c>
      <c r="I9" s="6" t="s">
        <v>27</v>
      </c>
    </row>
    <row r="10" spans="2:10" x14ac:dyDescent="0.35">
      <c r="B10" s="3">
        <v>7</v>
      </c>
      <c r="C10" s="4" t="s">
        <v>9</v>
      </c>
      <c r="D10" s="4" t="s">
        <v>10</v>
      </c>
      <c r="E10" s="4" t="s">
        <v>11</v>
      </c>
      <c r="F10" s="4" t="s">
        <v>12</v>
      </c>
      <c r="G10" s="5">
        <v>1900003450</v>
      </c>
      <c r="H10" s="3" t="s">
        <v>13</v>
      </c>
      <c r="I10" s="4" t="s">
        <v>27</v>
      </c>
    </row>
    <row r="11" spans="2:10" x14ac:dyDescent="0.35">
      <c r="B11" s="3">
        <v>8</v>
      </c>
      <c r="C11" s="6" t="s">
        <v>9</v>
      </c>
      <c r="D11" s="6" t="s">
        <v>10</v>
      </c>
      <c r="E11" s="6" t="s">
        <v>11</v>
      </c>
      <c r="F11" s="4" t="s">
        <v>12</v>
      </c>
      <c r="G11" s="8">
        <v>100002173</v>
      </c>
      <c r="H11" s="9" t="s">
        <v>13</v>
      </c>
      <c r="I11" s="6" t="s">
        <v>14</v>
      </c>
    </row>
    <row r="12" spans="2:10" x14ac:dyDescent="0.35">
      <c r="B12" s="3">
        <v>9</v>
      </c>
      <c r="C12" s="10" t="s">
        <v>28</v>
      </c>
      <c r="D12" s="10" t="s">
        <v>29</v>
      </c>
      <c r="E12" s="3" t="s">
        <v>11</v>
      </c>
      <c r="F12" s="4" t="s">
        <v>12</v>
      </c>
      <c r="G12" s="3">
        <v>100035694</v>
      </c>
      <c r="H12" s="3" t="s">
        <v>13</v>
      </c>
      <c r="I12" s="4" t="s">
        <v>27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2FF40F-8134-4FAA-B799-F309C9B1039A}">
  <dimension ref="B2:I5"/>
  <sheetViews>
    <sheetView topLeftCell="I25" zoomScale="61" zoomScaleNormal="150" workbookViewId="0">
      <selection activeCell="V50" sqref="V50"/>
    </sheetView>
  </sheetViews>
  <sheetFormatPr defaultRowHeight="14.5" x14ac:dyDescent="0.35"/>
  <cols>
    <col min="2" max="2" width="4.54296875" customWidth="1"/>
    <col min="3" max="3" width="11.81640625" bestFit="1" customWidth="1"/>
    <col min="4" max="4" width="14.453125" bestFit="1" customWidth="1"/>
    <col min="5" max="5" width="11.7265625" bestFit="1" customWidth="1"/>
    <col min="6" max="6" width="24.1796875" bestFit="1" customWidth="1"/>
    <col min="7" max="7" width="12.54296875" bestFit="1" customWidth="1"/>
    <col min="8" max="8" width="16.26953125" bestFit="1" customWidth="1"/>
    <col min="9" max="9" width="6.54296875" bestFit="1" customWidth="1"/>
  </cols>
  <sheetData>
    <row r="2" spans="2:9" x14ac:dyDescent="0.35">
      <c r="B2" s="1" t="s">
        <v>30</v>
      </c>
    </row>
    <row r="3" spans="2:9" x14ac:dyDescent="0.35">
      <c r="B3" s="2" t="s">
        <v>1</v>
      </c>
      <c r="C3" s="2" t="s">
        <v>31</v>
      </c>
      <c r="D3" s="2" t="s">
        <v>3</v>
      </c>
      <c r="E3" s="2" t="s">
        <v>32</v>
      </c>
      <c r="F3" s="2" t="s">
        <v>33</v>
      </c>
      <c r="G3" s="2" t="s">
        <v>6</v>
      </c>
      <c r="H3" s="2" t="s">
        <v>7</v>
      </c>
      <c r="I3" s="2" t="s">
        <v>8</v>
      </c>
    </row>
    <row r="4" spans="2:9" x14ac:dyDescent="0.35">
      <c r="B4" s="9">
        <v>1</v>
      </c>
      <c r="C4" s="6" t="s">
        <v>34</v>
      </c>
      <c r="D4" s="6" t="s">
        <v>35</v>
      </c>
      <c r="E4" s="11">
        <v>177143</v>
      </c>
      <c r="F4" s="12" t="s">
        <v>36</v>
      </c>
      <c r="G4" s="13" t="s">
        <v>37</v>
      </c>
      <c r="H4" s="9" t="s">
        <v>13</v>
      </c>
      <c r="I4" s="6" t="s">
        <v>27</v>
      </c>
    </row>
    <row r="5" spans="2:9" x14ac:dyDescent="0.35">
      <c r="B5" s="3">
        <v>2</v>
      </c>
      <c r="C5" s="4" t="s">
        <v>38</v>
      </c>
      <c r="D5" s="4" t="s">
        <v>39</v>
      </c>
      <c r="E5" s="14">
        <v>6196</v>
      </c>
      <c r="F5" s="4"/>
      <c r="G5" s="5">
        <v>1900000107</v>
      </c>
      <c r="H5" s="3" t="s">
        <v>13</v>
      </c>
      <c r="I5" s="4" t="s">
        <v>27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54034-D0A6-47F5-820F-EA8457D2AC22}">
  <dimension ref="B2:L10"/>
  <sheetViews>
    <sheetView topLeftCell="B1" zoomScale="78" workbookViewId="0">
      <selection activeCell="F7" sqref="F7"/>
    </sheetView>
  </sheetViews>
  <sheetFormatPr defaultRowHeight="14.5" x14ac:dyDescent="0.35"/>
  <cols>
    <col min="2" max="2" width="4.81640625" bestFit="1" customWidth="1"/>
    <col min="3" max="3" width="9.453125" bestFit="1" customWidth="1"/>
    <col min="4" max="4" width="14.1796875" bestFit="1" customWidth="1"/>
    <col min="5" max="5" width="23.1796875" bestFit="1" customWidth="1"/>
    <col min="6" max="6" width="28.1796875" customWidth="1"/>
    <col min="7" max="7" width="14.453125" bestFit="1" customWidth="1"/>
    <col min="8" max="8" width="17.81640625" customWidth="1"/>
    <col min="9" max="9" width="12.453125" customWidth="1"/>
  </cols>
  <sheetData>
    <row r="2" spans="2:12" x14ac:dyDescent="0.35">
      <c r="B2" s="15" t="s">
        <v>40</v>
      </c>
      <c r="C2" s="15" t="s">
        <v>41</v>
      </c>
      <c r="D2" s="15" t="s">
        <v>42</v>
      </c>
      <c r="E2" s="15" t="s">
        <v>43</v>
      </c>
      <c r="F2" s="15" t="s">
        <v>44</v>
      </c>
      <c r="G2" s="15" t="s">
        <v>45</v>
      </c>
      <c r="H2" s="15" t="s">
        <v>46</v>
      </c>
    </row>
    <row r="3" spans="2:12" ht="49.5" customHeight="1" x14ac:dyDescent="0.35">
      <c r="B3" s="16">
        <v>1</v>
      </c>
      <c r="C3" s="16" t="s">
        <v>14</v>
      </c>
      <c r="D3" s="17">
        <v>1900000284</v>
      </c>
      <c r="E3" s="16" t="s">
        <v>47</v>
      </c>
      <c r="F3" s="16" t="s">
        <v>48</v>
      </c>
      <c r="G3" s="18">
        <v>45662</v>
      </c>
      <c r="H3" s="19">
        <v>14410</v>
      </c>
      <c r="I3" t="e" vm="1">
        <v>#VALUE!</v>
      </c>
      <c r="J3" t="e" vm="2">
        <v>#VALUE!</v>
      </c>
    </row>
    <row r="4" spans="2:12" ht="49" customHeight="1" x14ac:dyDescent="0.35">
      <c r="B4" s="16">
        <v>2</v>
      </c>
      <c r="C4" s="16" t="s">
        <v>14</v>
      </c>
      <c r="D4" s="20">
        <v>1900000262</v>
      </c>
      <c r="E4" s="16" t="s">
        <v>49</v>
      </c>
      <c r="F4" s="16" t="s">
        <v>50</v>
      </c>
      <c r="G4" s="18">
        <v>45807</v>
      </c>
      <c r="H4" s="21">
        <v>7533.58</v>
      </c>
      <c r="I4" t="e" vm="3">
        <v>#VALUE!</v>
      </c>
      <c r="J4" s="22" t="e" vm="4">
        <v>#VALUE!</v>
      </c>
    </row>
    <row r="5" spans="2:12" ht="53.15" customHeight="1" x14ac:dyDescent="0.35">
      <c r="B5" s="16">
        <v>3</v>
      </c>
      <c r="C5" s="20" t="s">
        <v>19</v>
      </c>
      <c r="D5" s="20">
        <v>1900002828</v>
      </c>
      <c r="E5" s="20" t="s">
        <v>51</v>
      </c>
      <c r="F5" s="20" t="s">
        <v>50</v>
      </c>
      <c r="G5" s="23">
        <v>45727</v>
      </c>
      <c r="H5" s="21">
        <v>25208</v>
      </c>
      <c r="I5" t="e" vm="5">
        <v>#VALUE!</v>
      </c>
    </row>
    <row r="6" spans="2:12" ht="48.65" customHeight="1" x14ac:dyDescent="0.35">
      <c r="B6" s="16">
        <v>4</v>
      </c>
      <c r="C6" s="16" t="s">
        <v>22</v>
      </c>
      <c r="D6" s="20">
        <v>100000877</v>
      </c>
      <c r="E6" s="20" t="s">
        <v>52</v>
      </c>
      <c r="F6" s="20" t="s">
        <v>53</v>
      </c>
      <c r="G6" s="23">
        <v>45807</v>
      </c>
      <c r="H6" s="21">
        <v>12161</v>
      </c>
      <c r="I6" t="e" vm="6">
        <v>#VALUE!</v>
      </c>
      <c r="J6" t="e" vm="7">
        <v>#VALUE!</v>
      </c>
      <c r="K6" t="e" vm="8">
        <v>#VALUE!</v>
      </c>
      <c r="L6" t="e" vm="9">
        <v>#VALUE!</v>
      </c>
    </row>
    <row r="7" spans="2:12" ht="51.65" customHeight="1" x14ac:dyDescent="0.35">
      <c r="B7" s="16">
        <v>5</v>
      </c>
      <c r="C7" s="16" t="s">
        <v>14</v>
      </c>
      <c r="D7" s="17">
        <v>1900000337</v>
      </c>
      <c r="E7" s="16" t="s">
        <v>54</v>
      </c>
      <c r="F7" s="16" t="s">
        <v>55</v>
      </c>
      <c r="G7" s="24">
        <v>45677</v>
      </c>
      <c r="H7" s="25">
        <v>21173</v>
      </c>
      <c r="I7" t="e" vm="10">
        <v>#VALUE!</v>
      </c>
      <c r="J7" t="e" vm="11">
        <v>#VALUE!</v>
      </c>
    </row>
    <row r="8" spans="2:12" ht="46.5" customHeight="1" x14ac:dyDescent="0.35">
      <c r="B8" s="16">
        <v>6</v>
      </c>
      <c r="C8" s="16" t="s">
        <v>22</v>
      </c>
      <c r="D8" s="20">
        <v>1900000989</v>
      </c>
      <c r="E8" s="26" t="s">
        <v>56</v>
      </c>
      <c r="F8" s="16" t="s">
        <v>55</v>
      </c>
      <c r="G8" s="24">
        <v>45497</v>
      </c>
      <c r="H8" s="25">
        <v>14722</v>
      </c>
      <c r="I8" t="e" vm="12">
        <v>#VALUE!</v>
      </c>
      <c r="J8" t="e" vm="13">
        <v>#VALUE!</v>
      </c>
    </row>
    <row r="9" spans="2:12" ht="54.65" customHeight="1" x14ac:dyDescent="0.35">
      <c r="B9" s="16">
        <v>7</v>
      </c>
      <c r="C9" s="16" t="s">
        <v>19</v>
      </c>
      <c r="D9" s="17">
        <v>1900000085</v>
      </c>
      <c r="E9" s="27" t="s">
        <v>57</v>
      </c>
      <c r="F9" s="16" t="s">
        <v>58</v>
      </c>
      <c r="G9" s="23">
        <v>45750</v>
      </c>
      <c r="H9" s="21">
        <v>15153</v>
      </c>
      <c r="I9" t="e" vm="14">
        <v>#VALUE!</v>
      </c>
      <c r="J9" t="e" vm="15">
        <v>#VALUE!</v>
      </c>
    </row>
    <row r="10" spans="2:12" x14ac:dyDescent="0.35">
      <c r="D10" s="28"/>
    </row>
  </sheetData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0F5D96-B5A9-4D3D-929E-2557D7D5A37C}">
  <dimension ref="A3:X86"/>
  <sheetViews>
    <sheetView topLeftCell="C1" zoomScale="90" zoomScaleNormal="90" workbookViewId="0">
      <selection activeCell="G80" sqref="G80"/>
    </sheetView>
  </sheetViews>
  <sheetFormatPr defaultRowHeight="14.5" x14ac:dyDescent="0.35"/>
  <cols>
    <col min="1" max="1" width="15.54296875" bestFit="1" customWidth="1"/>
    <col min="2" max="2" width="8.26953125" bestFit="1" customWidth="1"/>
    <col min="3" max="3" width="7" bestFit="1" customWidth="1"/>
    <col min="4" max="4" width="13.26953125" bestFit="1" customWidth="1"/>
    <col min="5" max="5" width="9.81640625" bestFit="1" customWidth="1"/>
    <col min="6" max="6" width="16" bestFit="1" customWidth="1"/>
    <col min="7" max="7" width="46.26953125" bestFit="1" customWidth="1"/>
    <col min="9" max="9" width="25.7265625" bestFit="1" customWidth="1"/>
    <col min="10" max="10" width="10.1796875" bestFit="1" customWidth="1"/>
    <col min="11" max="11" width="9.1796875" bestFit="1" customWidth="1"/>
    <col min="12" max="13" width="10.1796875" bestFit="1" customWidth="1"/>
    <col min="15" max="15" width="5.453125" bestFit="1" customWidth="1"/>
    <col min="16" max="16" width="10.81640625" bestFit="1" customWidth="1"/>
    <col min="17" max="17" width="11.1796875" bestFit="1" customWidth="1"/>
    <col min="18" max="18" width="6.81640625" bestFit="1" customWidth="1"/>
    <col min="21" max="21" width="7.453125" bestFit="1" customWidth="1"/>
    <col min="22" max="22" width="4.453125" bestFit="1" customWidth="1"/>
    <col min="23" max="23" width="4.54296875" bestFit="1" customWidth="1"/>
    <col min="24" max="24" width="5" bestFit="1" customWidth="1"/>
  </cols>
  <sheetData>
    <row r="3" spans="1:24" x14ac:dyDescent="0.35">
      <c r="A3" s="68" t="s">
        <v>59</v>
      </c>
      <c r="B3" s="68"/>
      <c r="C3" s="68"/>
      <c r="D3" s="68"/>
      <c r="E3" s="68"/>
      <c r="F3" s="68"/>
      <c r="G3" s="68"/>
      <c r="I3" s="69" t="s">
        <v>60</v>
      </c>
      <c r="J3" s="69"/>
      <c r="K3" s="69"/>
      <c r="L3" s="69"/>
      <c r="M3" s="69"/>
      <c r="N3" s="69"/>
      <c r="O3" s="69"/>
      <c r="P3" s="69"/>
      <c r="Q3" s="69"/>
      <c r="R3" s="69"/>
      <c r="S3" s="69"/>
      <c r="T3" s="69"/>
      <c r="U3" s="69"/>
    </row>
    <row r="4" spans="1:24" x14ac:dyDescent="0.35">
      <c r="A4" s="29" t="s">
        <v>61</v>
      </c>
      <c r="B4" s="30" t="s">
        <v>62</v>
      </c>
      <c r="C4" s="30" t="s">
        <v>63</v>
      </c>
      <c r="D4" s="29" t="s">
        <v>64</v>
      </c>
      <c r="E4" s="30" t="s">
        <v>65</v>
      </c>
      <c r="F4" s="29" t="s">
        <v>66</v>
      </c>
      <c r="G4" s="29" t="s">
        <v>67</v>
      </c>
      <c r="I4" s="31" t="s">
        <v>68</v>
      </c>
      <c r="J4" s="70" t="s">
        <v>69</v>
      </c>
      <c r="K4" s="70"/>
      <c r="L4" s="70"/>
      <c r="M4" s="70"/>
      <c r="O4" t="s">
        <v>70</v>
      </c>
    </row>
    <row r="5" spans="1:24" x14ac:dyDescent="0.35">
      <c r="A5" s="32" t="s">
        <v>71</v>
      </c>
      <c r="B5" s="32" t="s">
        <v>72</v>
      </c>
      <c r="C5" s="32" t="s">
        <v>68</v>
      </c>
      <c r="D5" s="33">
        <v>45384</v>
      </c>
      <c r="E5" s="34">
        <v>488151</v>
      </c>
      <c r="F5" s="32" t="s">
        <v>71</v>
      </c>
      <c r="G5" s="32" t="s">
        <v>73</v>
      </c>
      <c r="I5" s="35" t="s">
        <v>74</v>
      </c>
      <c r="J5" s="35" t="s">
        <v>75</v>
      </c>
      <c r="K5" s="35" t="s">
        <v>76</v>
      </c>
      <c r="L5" s="35" t="s">
        <v>77</v>
      </c>
      <c r="M5" s="35" t="s">
        <v>78</v>
      </c>
      <c r="O5" s="31" t="s">
        <v>79</v>
      </c>
      <c r="P5" s="31" t="s">
        <v>80</v>
      </c>
      <c r="Q5" s="31" t="s">
        <v>81</v>
      </c>
      <c r="R5" s="31" t="s">
        <v>82</v>
      </c>
      <c r="T5" s="31" t="s">
        <v>79</v>
      </c>
      <c r="U5" s="31" t="s">
        <v>82</v>
      </c>
    </row>
    <row r="6" spans="1:24" x14ac:dyDescent="0.35">
      <c r="A6" s="32" t="s">
        <v>83</v>
      </c>
      <c r="B6" s="32" t="s">
        <v>72</v>
      </c>
      <c r="C6" s="32" t="s">
        <v>68</v>
      </c>
      <c r="D6" s="33">
        <v>45386</v>
      </c>
      <c r="E6" s="34">
        <v>50463</v>
      </c>
      <c r="F6" s="32" t="s">
        <v>83</v>
      </c>
      <c r="G6" s="32" t="s">
        <v>84</v>
      </c>
      <c r="I6" s="36" t="s">
        <v>22</v>
      </c>
      <c r="J6" s="36"/>
      <c r="K6" s="36"/>
      <c r="L6" s="36">
        <v>2</v>
      </c>
      <c r="M6" s="36">
        <v>2</v>
      </c>
      <c r="O6" s="36" t="s">
        <v>68</v>
      </c>
      <c r="P6" s="36">
        <v>198</v>
      </c>
      <c r="Q6" s="36">
        <v>25</v>
      </c>
      <c r="R6" s="37">
        <f t="shared" ref="R6:R8" si="0">Q6/P6</f>
        <v>0.12626262626262627</v>
      </c>
      <c r="T6" s="36" t="s">
        <v>68</v>
      </c>
      <c r="U6" s="37">
        <v>0.12626262626262627</v>
      </c>
    </row>
    <row r="7" spans="1:24" x14ac:dyDescent="0.35">
      <c r="A7" s="32" t="s">
        <v>85</v>
      </c>
      <c r="B7" s="32" t="s">
        <v>72</v>
      </c>
      <c r="C7" s="32" t="s">
        <v>68</v>
      </c>
      <c r="D7" s="33">
        <v>45388</v>
      </c>
      <c r="E7" s="34">
        <v>10218</v>
      </c>
      <c r="F7" s="32" t="s">
        <v>85</v>
      </c>
      <c r="G7" s="32" t="s">
        <v>86</v>
      </c>
      <c r="I7" s="36" t="s">
        <v>19</v>
      </c>
      <c r="J7" s="36">
        <v>15</v>
      </c>
      <c r="K7" s="36">
        <v>3</v>
      </c>
      <c r="L7" s="36">
        <v>4</v>
      </c>
      <c r="M7" s="36">
        <v>22</v>
      </c>
      <c r="O7" s="36" t="s">
        <v>87</v>
      </c>
      <c r="P7" s="36">
        <v>294</v>
      </c>
      <c r="Q7" s="36">
        <v>32</v>
      </c>
      <c r="R7" s="37">
        <f t="shared" si="0"/>
        <v>0.10884353741496598</v>
      </c>
      <c r="T7" s="36" t="s">
        <v>87</v>
      </c>
      <c r="U7" s="37">
        <v>0.10884353741496598</v>
      </c>
    </row>
    <row r="8" spans="1:24" x14ac:dyDescent="0.35">
      <c r="A8" s="32" t="s">
        <v>88</v>
      </c>
      <c r="B8" s="32" t="s">
        <v>72</v>
      </c>
      <c r="C8" s="32" t="s">
        <v>68</v>
      </c>
      <c r="D8" s="33">
        <v>45404</v>
      </c>
      <c r="E8" s="34">
        <v>16312.5</v>
      </c>
      <c r="F8" s="32" t="s">
        <v>88</v>
      </c>
      <c r="G8" s="32" t="s">
        <v>89</v>
      </c>
      <c r="I8" s="36" t="s">
        <v>27</v>
      </c>
      <c r="J8" s="36">
        <v>1</v>
      </c>
      <c r="K8" s="36">
        <v>0</v>
      </c>
      <c r="L8" s="36">
        <v>2</v>
      </c>
      <c r="M8" s="36">
        <v>3</v>
      </c>
      <c r="O8" s="36" t="s">
        <v>90</v>
      </c>
      <c r="P8" s="36">
        <v>218</v>
      </c>
      <c r="Q8" s="36">
        <v>20</v>
      </c>
      <c r="R8" s="37">
        <f t="shared" si="0"/>
        <v>9.1743119266055051E-2</v>
      </c>
      <c r="T8" s="36" t="s">
        <v>90</v>
      </c>
      <c r="U8" s="37">
        <v>9.1743119266055051E-2</v>
      </c>
    </row>
    <row r="9" spans="1:24" x14ac:dyDescent="0.35">
      <c r="A9" s="32" t="s">
        <v>91</v>
      </c>
      <c r="B9" s="32" t="s">
        <v>72</v>
      </c>
      <c r="C9" s="32" t="s">
        <v>68</v>
      </c>
      <c r="D9" s="33">
        <v>45405</v>
      </c>
      <c r="E9" s="34">
        <v>69517</v>
      </c>
      <c r="F9" s="32" t="s">
        <v>91</v>
      </c>
      <c r="G9" s="32" t="s">
        <v>84</v>
      </c>
      <c r="I9" s="36" t="s">
        <v>14</v>
      </c>
      <c r="J9" s="36">
        <v>0</v>
      </c>
      <c r="K9" s="36">
        <v>3</v>
      </c>
      <c r="L9" s="36">
        <v>4</v>
      </c>
      <c r="M9" s="36">
        <v>7</v>
      </c>
      <c r="O9" s="36" t="s">
        <v>92</v>
      </c>
      <c r="P9" s="36">
        <v>249</v>
      </c>
      <c r="Q9" s="36">
        <v>27</v>
      </c>
      <c r="R9" s="37">
        <f>Q9/P9</f>
        <v>0.10843373493975904</v>
      </c>
      <c r="T9" s="36" t="s">
        <v>92</v>
      </c>
      <c r="U9" s="37">
        <v>0.10843373493975904</v>
      </c>
    </row>
    <row r="10" spans="1:24" x14ac:dyDescent="0.35">
      <c r="A10" s="32" t="s">
        <v>93</v>
      </c>
      <c r="B10" s="32" t="s">
        <v>72</v>
      </c>
      <c r="C10" s="32" t="s">
        <v>68</v>
      </c>
      <c r="D10" s="33">
        <v>45405</v>
      </c>
      <c r="E10" s="34">
        <v>97070</v>
      </c>
      <c r="F10" s="32" t="s">
        <v>93</v>
      </c>
      <c r="G10" s="32" t="s">
        <v>94</v>
      </c>
      <c r="I10" s="38" t="s">
        <v>78</v>
      </c>
      <c r="J10" s="38"/>
      <c r="K10" s="38"/>
      <c r="L10" s="38"/>
      <c r="M10" s="38">
        <v>34</v>
      </c>
      <c r="N10" s="1"/>
    </row>
    <row r="11" spans="1:24" x14ac:dyDescent="0.35">
      <c r="A11" s="32" t="s">
        <v>95</v>
      </c>
      <c r="B11" s="32" t="s">
        <v>72</v>
      </c>
      <c r="C11" s="32" t="s">
        <v>68</v>
      </c>
      <c r="D11" s="33">
        <v>45421</v>
      </c>
      <c r="E11" s="34">
        <v>64357</v>
      </c>
      <c r="F11" s="32" t="s">
        <v>95</v>
      </c>
      <c r="G11" s="32" t="s">
        <v>84</v>
      </c>
      <c r="M11" s="1"/>
      <c r="P11" s="39" t="s">
        <v>96</v>
      </c>
      <c r="Q11" s="40">
        <f>SUM(Q6:Q9)</f>
        <v>104</v>
      </c>
      <c r="R11" s="41"/>
      <c r="T11" s="35" t="s">
        <v>97</v>
      </c>
      <c r="U11" s="36"/>
    </row>
    <row r="12" spans="1:24" x14ac:dyDescent="0.35">
      <c r="A12" s="32" t="s">
        <v>98</v>
      </c>
      <c r="B12" s="32" t="s">
        <v>72</v>
      </c>
      <c r="C12" s="32" t="s">
        <v>68</v>
      </c>
      <c r="D12" s="33">
        <v>45435</v>
      </c>
      <c r="E12" s="34">
        <v>45801</v>
      </c>
      <c r="F12" s="32" t="s">
        <v>98</v>
      </c>
      <c r="G12" s="32" t="s">
        <v>84</v>
      </c>
      <c r="I12" s="31" t="s">
        <v>68</v>
      </c>
      <c r="J12" s="70" t="s">
        <v>99</v>
      </c>
      <c r="K12" s="70"/>
      <c r="L12" s="70"/>
      <c r="M12" s="70"/>
      <c r="P12" s="36" t="s">
        <v>100</v>
      </c>
      <c r="Q12" s="40">
        <v>1334.15</v>
      </c>
      <c r="T12" s="36" t="s">
        <v>68</v>
      </c>
      <c r="U12" s="37">
        <v>9.2100000000000001E-2</v>
      </c>
    </row>
    <row r="13" spans="1:24" x14ac:dyDescent="0.35">
      <c r="A13" s="32" t="s">
        <v>101</v>
      </c>
      <c r="B13" s="32" t="s">
        <v>72</v>
      </c>
      <c r="C13" s="32" t="s">
        <v>68</v>
      </c>
      <c r="D13" s="33">
        <v>45435</v>
      </c>
      <c r="E13" s="34">
        <v>8609</v>
      </c>
      <c r="F13" s="32" t="s">
        <v>101</v>
      </c>
      <c r="G13" s="32" t="s">
        <v>102</v>
      </c>
      <c r="I13" s="35" t="s">
        <v>74</v>
      </c>
      <c r="J13" s="35" t="s">
        <v>75</v>
      </c>
      <c r="K13" s="35" t="s">
        <v>76</v>
      </c>
      <c r="L13" s="35" t="s">
        <v>77</v>
      </c>
      <c r="M13" s="35" t="s">
        <v>78</v>
      </c>
      <c r="P13" s="36" t="s">
        <v>78</v>
      </c>
      <c r="Q13" s="42">
        <f>Q11*Q12</f>
        <v>138751.6</v>
      </c>
    </row>
    <row r="14" spans="1:24" x14ac:dyDescent="0.35">
      <c r="A14" s="32" t="s">
        <v>103</v>
      </c>
      <c r="B14" s="32" t="s">
        <v>72</v>
      </c>
      <c r="C14" s="32" t="s">
        <v>68</v>
      </c>
      <c r="D14" s="33">
        <v>45436</v>
      </c>
      <c r="E14" s="34">
        <v>116083</v>
      </c>
      <c r="F14" s="32" t="s">
        <v>103</v>
      </c>
      <c r="G14" s="32" t="s">
        <v>104</v>
      </c>
      <c r="I14" s="36" t="s">
        <v>22</v>
      </c>
      <c r="J14" s="43"/>
      <c r="K14" s="43"/>
      <c r="L14" s="43">
        <v>20702</v>
      </c>
      <c r="M14" s="43">
        <v>20702</v>
      </c>
    </row>
    <row r="15" spans="1:24" x14ac:dyDescent="0.35">
      <c r="A15" s="32" t="s">
        <v>105</v>
      </c>
      <c r="B15" s="32" t="s">
        <v>72</v>
      </c>
      <c r="C15" s="32" t="s">
        <v>68</v>
      </c>
      <c r="D15" s="33">
        <v>45453</v>
      </c>
      <c r="E15" s="34">
        <v>107296</v>
      </c>
      <c r="F15" s="32" t="s">
        <v>105</v>
      </c>
      <c r="G15" s="32" t="s">
        <v>84</v>
      </c>
      <c r="I15" s="36" t="s">
        <v>19</v>
      </c>
      <c r="J15" s="43">
        <v>5611</v>
      </c>
      <c r="K15" s="43">
        <v>1620</v>
      </c>
      <c r="L15" s="43">
        <v>2245</v>
      </c>
      <c r="M15" s="43">
        <v>9476</v>
      </c>
    </row>
    <row r="16" spans="1:24" ht="14.5" customHeight="1" x14ac:dyDescent="0.35">
      <c r="A16" s="32" t="s">
        <v>106</v>
      </c>
      <c r="B16" s="32" t="s">
        <v>72</v>
      </c>
      <c r="C16" s="32" t="s">
        <v>68</v>
      </c>
      <c r="D16" s="33">
        <v>45455</v>
      </c>
      <c r="E16" s="34">
        <v>18865</v>
      </c>
      <c r="F16" s="32" t="s">
        <v>106</v>
      </c>
      <c r="G16" s="32" t="s">
        <v>107</v>
      </c>
      <c r="I16" s="36" t="s">
        <v>27</v>
      </c>
      <c r="J16" s="43">
        <v>499</v>
      </c>
      <c r="K16" s="43"/>
      <c r="L16" s="43">
        <v>779</v>
      </c>
      <c r="M16" s="43">
        <v>1278</v>
      </c>
      <c r="T16" s="44" t="s">
        <v>108</v>
      </c>
      <c r="U16" s="44" t="s">
        <v>109</v>
      </c>
      <c r="V16" s="44"/>
      <c r="W16" s="44"/>
      <c r="X16" s="44"/>
    </row>
    <row r="17" spans="1:24" x14ac:dyDescent="0.35">
      <c r="A17" s="32" t="s">
        <v>110</v>
      </c>
      <c r="B17" s="32" t="s">
        <v>72</v>
      </c>
      <c r="C17" s="32" t="s">
        <v>68</v>
      </c>
      <c r="D17" s="33">
        <v>45468</v>
      </c>
      <c r="E17" s="34">
        <v>60823</v>
      </c>
      <c r="F17" s="32" t="s">
        <v>110</v>
      </c>
      <c r="G17" s="32" t="s">
        <v>89</v>
      </c>
      <c r="I17" s="36" t="s">
        <v>14</v>
      </c>
      <c r="J17" s="43"/>
      <c r="K17" s="43">
        <v>395</v>
      </c>
      <c r="L17" s="43">
        <v>13510</v>
      </c>
      <c r="M17" s="43">
        <v>13905</v>
      </c>
      <c r="T17" s="45" t="s">
        <v>74</v>
      </c>
      <c r="U17" s="45" t="s">
        <v>75</v>
      </c>
      <c r="V17" s="45" t="s">
        <v>111</v>
      </c>
      <c r="W17" s="45" t="s">
        <v>77</v>
      </c>
      <c r="X17" s="45" t="s">
        <v>78</v>
      </c>
    </row>
    <row r="18" spans="1:24" x14ac:dyDescent="0.35">
      <c r="A18" s="32" t="s">
        <v>112</v>
      </c>
      <c r="B18" s="32" t="s">
        <v>72</v>
      </c>
      <c r="C18" s="32" t="s">
        <v>68</v>
      </c>
      <c r="D18" s="33">
        <v>45469</v>
      </c>
      <c r="E18" s="34">
        <v>8253</v>
      </c>
      <c r="F18" s="32" t="s">
        <v>112</v>
      </c>
      <c r="G18" s="32" t="s">
        <v>113</v>
      </c>
      <c r="I18" s="38" t="s">
        <v>78</v>
      </c>
      <c r="J18" s="46"/>
      <c r="K18" s="46"/>
      <c r="L18" s="46"/>
      <c r="M18" s="46">
        <v>45361</v>
      </c>
      <c r="N18" s="1"/>
      <c r="T18" s="47" t="s">
        <v>22</v>
      </c>
      <c r="U18" s="47">
        <v>15</v>
      </c>
      <c r="V18" s="47">
        <v>20</v>
      </c>
      <c r="W18" s="47">
        <v>11</v>
      </c>
      <c r="X18" s="47">
        <v>46</v>
      </c>
    </row>
    <row r="19" spans="1:24" x14ac:dyDescent="0.35">
      <c r="A19" s="32" t="s">
        <v>114</v>
      </c>
      <c r="B19" s="32" t="s">
        <v>72</v>
      </c>
      <c r="C19" s="32" t="s">
        <v>68</v>
      </c>
      <c r="D19" s="33">
        <v>45470</v>
      </c>
      <c r="E19" s="34">
        <v>18921</v>
      </c>
      <c r="F19" s="32" t="s">
        <v>114</v>
      </c>
      <c r="G19" s="32" t="s">
        <v>115</v>
      </c>
      <c r="I19" s="48"/>
      <c r="J19" s="1"/>
      <c r="K19" s="1"/>
      <c r="L19" s="1"/>
      <c r="M19" s="49"/>
      <c r="N19" s="1"/>
      <c r="T19" s="47" t="s">
        <v>19</v>
      </c>
      <c r="U19" s="47">
        <v>79</v>
      </c>
      <c r="V19" s="47">
        <v>52</v>
      </c>
      <c r="W19" s="47">
        <v>33</v>
      </c>
      <c r="X19" s="47">
        <v>164</v>
      </c>
    </row>
    <row r="20" spans="1:24" x14ac:dyDescent="0.35">
      <c r="A20" s="32" t="s">
        <v>116</v>
      </c>
      <c r="B20" s="32" t="s">
        <v>72</v>
      </c>
      <c r="C20" s="32" t="s">
        <v>87</v>
      </c>
      <c r="D20" s="33">
        <v>45486</v>
      </c>
      <c r="E20" s="34">
        <v>94632</v>
      </c>
      <c r="F20" s="32" t="s">
        <v>116</v>
      </c>
      <c r="G20" s="32" t="s">
        <v>117</v>
      </c>
      <c r="T20" s="47" t="s">
        <v>27</v>
      </c>
      <c r="U20" s="47">
        <v>47</v>
      </c>
      <c r="V20" s="47">
        <v>43</v>
      </c>
      <c r="W20" s="47">
        <v>14</v>
      </c>
      <c r="X20" s="47">
        <v>104</v>
      </c>
    </row>
    <row r="21" spans="1:24" x14ac:dyDescent="0.35">
      <c r="A21" s="32" t="s">
        <v>118</v>
      </c>
      <c r="B21" s="32" t="s">
        <v>72</v>
      </c>
      <c r="C21" s="32" t="s">
        <v>87</v>
      </c>
      <c r="D21" s="33">
        <v>45488</v>
      </c>
      <c r="E21" s="34">
        <v>72766</v>
      </c>
      <c r="F21" s="32" t="s">
        <v>118</v>
      </c>
      <c r="G21" s="32" t="s">
        <v>119</v>
      </c>
      <c r="I21" s="38" t="s">
        <v>120</v>
      </c>
      <c r="J21" s="46">
        <f>M18</f>
        <v>45361</v>
      </c>
      <c r="T21" s="47" t="s">
        <v>14</v>
      </c>
      <c r="U21" s="47">
        <v>5</v>
      </c>
      <c r="V21" s="47">
        <v>33</v>
      </c>
      <c r="W21" s="47">
        <v>17</v>
      </c>
      <c r="X21" s="47">
        <v>55</v>
      </c>
    </row>
    <row r="22" spans="1:24" x14ac:dyDescent="0.35">
      <c r="A22" s="32" t="s">
        <v>121</v>
      </c>
      <c r="B22" s="32" t="s">
        <v>72</v>
      </c>
      <c r="C22" s="32" t="s">
        <v>87</v>
      </c>
      <c r="D22" s="33">
        <v>45490</v>
      </c>
      <c r="E22" s="34">
        <v>11264</v>
      </c>
      <c r="F22" s="32" t="s">
        <v>121</v>
      </c>
      <c r="G22" s="32" t="s">
        <v>122</v>
      </c>
      <c r="I22" s="36" t="s">
        <v>123</v>
      </c>
      <c r="J22" s="36">
        <f>M10</f>
        <v>34</v>
      </c>
      <c r="T22" s="50" t="s">
        <v>78</v>
      </c>
      <c r="U22" s="50">
        <v>146</v>
      </c>
      <c r="V22" s="50">
        <v>148</v>
      </c>
      <c r="W22" s="50">
        <v>75</v>
      </c>
      <c r="X22" s="50">
        <v>369</v>
      </c>
    </row>
    <row r="23" spans="1:24" x14ac:dyDescent="0.35">
      <c r="A23" s="32" t="s">
        <v>124</v>
      </c>
      <c r="B23" s="32" t="s">
        <v>72</v>
      </c>
      <c r="C23" s="32" t="s">
        <v>87</v>
      </c>
      <c r="D23" s="33">
        <v>45496</v>
      </c>
      <c r="E23" s="34">
        <v>4558.5</v>
      </c>
      <c r="F23" s="32" t="s">
        <v>125</v>
      </c>
      <c r="G23" s="32" t="s">
        <v>126</v>
      </c>
      <c r="I23" s="38" t="s">
        <v>127</v>
      </c>
      <c r="J23" s="51">
        <f>J21/34</f>
        <v>1334.1470588235295</v>
      </c>
      <c r="T23" s="52"/>
      <c r="U23" s="52"/>
      <c r="V23" s="52"/>
      <c r="W23" s="52"/>
      <c r="X23" s="52"/>
    </row>
    <row r="24" spans="1:24" x14ac:dyDescent="0.35">
      <c r="A24" s="32" t="s">
        <v>124</v>
      </c>
      <c r="B24" s="32" t="s">
        <v>72</v>
      </c>
      <c r="C24" s="32" t="s">
        <v>87</v>
      </c>
      <c r="D24" s="33">
        <v>45496</v>
      </c>
      <c r="E24" s="34">
        <v>62903.5</v>
      </c>
      <c r="F24" s="32" t="s">
        <v>124</v>
      </c>
      <c r="G24" s="32" t="s">
        <v>84</v>
      </c>
      <c r="I24" s="36"/>
      <c r="J24" s="36"/>
    </row>
    <row r="25" spans="1:24" x14ac:dyDescent="0.35">
      <c r="A25" s="32" t="s">
        <v>128</v>
      </c>
      <c r="B25" s="32" t="s">
        <v>72</v>
      </c>
      <c r="C25" s="32" t="s">
        <v>87</v>
      </c>
      <c r="D25" s="33">
        <v>45496</v>
      </c>
      <c r="E25" s="34">
        <v>35898</v>
      </c>
      <c r="F25" s="32" t="s">
        <v>128</v>
      </c>
      <c r="G25" s="32" t="s">
        <v>84</v>
      </c>
    </row>
    <row r="26" spans="1:24" x14ac:dyDescent="0.35">
      <c r="A26" s="32" t="s">
        <v>129</v>
      </c>
      <c r="B26" s="32" t="s">
        <v>72</v>
      </c>
      <c r="C26" s="32" t="s">
        <v>87</v>
      </c>
      <c r="D26" s="33">
        <v>45497</v>
      </c>
      <c r="E26" s="34">
        <v>10306</v>
      </c>
      <c r="F26" s="32" t="s">
        <v>129</v>
      </c>
      <c r="G26" s="32" t="s">
        <v>130</v>
      </c>
    </row>
    <row r="27" spans="1:24" x14ac:dyDescent="0.35">
      <c r="A27" s="32" t="s">
        <v>131</v>
      </c>
      <c r="B27" s="32" t="s">
        <v>72</v>
      </c>
      <c r="C27" s="32" t="s">
        <v>87</v>
      </c>
      <c r="D27" s="33">
        <v>45497</v>
      </c>
      <c r="E27" s="34">
        <v>24711</v>
      </c>
      <c r="F27" s="32" t="s">
        <v>131</v>
      </c>
      <c r="G27" s="32" t="s">
        <v>132</v>
      </c>
    </row>
    <row r="28" spans="1:24" x14ac:dyDescent="0.35">
      <c r="A28" s="32" t="s">
        <v>133</v>
      </c>
      <c r="B28" s="32" t="s">
        <v>72</v>
      </c>
      <c r="C28" s="32" t="s">
        <v>87</v>
      </c>
      <c r="D28" s="33">
        <v>45511</v>
      </c>
      <c r="E28" s="34">
        <v>107128</v>
      </c>
      <c r="F28" s="32" t="s">
        <v>133</v>
      </c>
      <c r="G28" s="32" t="s">
        <v>84</v>
      </c>
    </row>
    <row r="29" spans="1:24" x14ac:dyDescent="0.35">
      <c r="A29" s="32" t="s">
        <v>134</v>
      </c>
      <c r="B29" s="32" t="s">
        <v>72</v>
      </c>
      <c r="C29" s="32" t="s">
        <v>87</v>
      </c>
      <c r="D29" s="33">
        <v>45527</v>
      </c>
      <c r="E29" s="34">
        <v>51314</v>
      </c>
      <c r="F29" s="32" t="s">
        <v>135</v>
      </c>
      <c r="G29" s="32" t="s">
        <v>126</v>
      </c>
    </row>
    <row r="30" spans="1:24" x14ac:dyDescent="0.35">
      <c r="A30" s="32" t="s">
        <v>136</v>
      </c>
      <c r="B30" s="32" t="s">
        <v>72</v>
      </c>
      <c r="C30" s="32" t="s">
        <v>87</v>
      </c>
      <c r="D30" s="33">
        <v>45527</v>
      </c>
      <c r="E30" s="34">
        <v>123122</v>
      </c>
      <c r="F30" s="32" t="s">
        <v>136</v>
      </c>
      <c r="G30" s="32" t="s">
        <v>84</v>
      </c>
    </row>
    <row r="31" spans="1:24" x14ac:dyDescent="0.35">
      <c r="A31" s="32" t="s">
        <v>137</v>
      </c>
      <c r="B31" s="32" t="s">
        <v>72</v>
      </c>
      <c r="C31" s="32" t="s">
        <v>87</v>
      </c>
      <c r="D31" s="33">
        <v>45541</v>
      </c>
      <c r="E31" s="34">
        <v>497271</v>
      </c>
      <c r="F31" s="32" t="s">
        <v>138</v>
      </c>
      <c r="G31" s="32" t="s">
        <v>126</v>
      </c>
    </row>
    <row r="32" spans="1:24" x14ac:dyDescent="0.35">
      <c r="A32" s="32" t="s">
        <v>139</v>
      </c>
      <c r="B32" s="32" t="s">
        <v>72</v>
      </c>
      <c r="C32" s="32" t="s">
        <v>87</v>
      </c>
      <c r="D32" s="33">
        <v>45541</v>
      </c>
      <c r="E32" s="34">
        <v>59693</v>
      </c>
      <c r="F32" s="32" t="s">
        <v>139</v>
      </c>
      <c r="G32" s="32" t="s">
        <v>84</v>
      </c>
    </row>
    <row r="33" spans="1:7" x14ac:dyDescent="0.35">
      <c r="A33" s="32" t="s">
        <v>140</v>
      </c>
      <c r="B33" s="32" t="s">
        <v>72</v>
      </c>
      <c r="C33" s="32" t="s">
        <v>87</v>
      </c>
      <c r="D33" s="33">
        <v>45556</v>
      </c>
      <c r="E33" s="34">
        <v>65758</v>
      </c>
      <c r="F33" s="32" t="s">
        <v>140</v>
      </c>
      <c r="G33" s="32" t="s">
        <v>84</v>
      </c>
    </row>
    <row r="34" spans="1:7" x14ac:dyDescent="0.35">
      <c r="A34" s="32" t="s">
        <v>141</v>
      </c>
      <c r="B34" s="32" t="s">
        <v>72</v>
      </c>
      <c r="C34" s="32" t="s">
        <v>87</v>
      </c>
      <c r="D34" s="33">
        <v>45556</v>
      </c>
      <c r="E34" s="34">
        <v>247337</v>
      </c>
      <c r="F34" s="32" t="s">
        <v>141</v>
      </c>
      <c r="G34" s="32" t="s">
        <v>142</v>
      </c>
    </row>
    <row r="35" spans="1:7" x14ac:dyDescent="0.35">
      <c r="A35" s="32" t="s">
        <v>143</v>
      </c>
      <c r="B35" s="32" t="s">
        <v>72</v>
      </c>
      <c r="C35" s="32" t="s">
        <v>90</v>
      </c>
      <c r="D35" s="33">
        <v>45573</v>
      </c>
      <c r="E35" s="34">
        <v>56467</v>
      </c>
      <c r="F35" s="32" t="s">
        <v>143</v>
      </c>
      <c r="G35" s="32" t="s">
        <v>144</v>
      </c>
    </row>
    <row r="36" spans="1:7" x14ac:dyDescent="0.35">
      <c r="A36" s="32" t="s">
        <v>145</v>
      </c>
      <c r="B36" s="32" t="s">
        <v>72</v>
      </c>
      <c r="C36" s="32" t="s">
        <v>90</v>
      </c>
      <c r="D36" s="33">
        <v>45574</v>
      </c>
      <c r="E36" s="34">
        <v>326905</v>
      </c>
      <c r="F36" s="32" t="s">
        <v>145</v>
      </c>
      <c r="G36" s="32" t="s">
        <v>84</v>
      </c>
    </row>
    <row r="37" spans="1:7" x14ac:dyDescent="0.35">
      <c r="A37" s="32" t="s">
        <v>146</v>
      </c>
      <c r="B37" s="32" t="s">
        <v>72</v>
      </c>
      <c r="C37" s="32" t="s">
        <v>90</v>
      </c>
      <c r="D37" s="33">
        <v>45586</v>
      </c>
      <c r="E37" s="34">
        <v>76810</v>
      </c>
      <c r="F37" s="32" t="s">
        <v>146</v>
      </c>
      <c r="G37" s="32" t="s">
        <v>84</v>
      </c>
    </row>
    <row r="38" spans="1:7" x14ac:dyDescent="0.35">
      <c r="A38" s="32" t="s">
        <v>147</v>
      </c>
      <c r="B38" s="32" t="s">
        <v>72</v>
      </c>
      <c r="C38" s="32" t="s">
        <v>90</v>
      </c>
      <c r="D38" s="33">
        <v>45586</v>
      </c>
      <c r="E38" s="34">
        <v>20943</v>
      </c>
      <c r="F38" s="32" t="s">
        <v>147</v>
      </c>
      <c r="G38" s="32" t="s">
        <v>148</v>
      </c>
    </row>
    <row r="39" spans="1:7" x14ac:dyDescent="0.35">
      <c r="A39" s="32" t="s">
        <v>149</v>
      </c>
      <c r="B39" s="32" t="s">
        <v>72</v>
      </c>
      <c r="C39" s="32" t="s">
        <v>90</v>
      </c>
      <c r="D39" s="33">
        <v>45588</v>
      </c>
      <c r="E39" s="34">
        <v>193548</v>
      </c>
      <c r="F39" s="32" t="s">
        <v>149</v>
      </c>
      <c r="G39" s="32" t="s">
        <v>84</v>
      </c>
    </row>
    <row r="40" spans="1:7" x14ac:dyDescent="0.35">
      <c r="A40" s="32" t="s">
        <v>150</v>
      </c>
      <c r="B40" s="32" t="s">
        <v>72</v>
      </c>
      <c r="C40" s="32" t="s">
        <v>90</v>
      </c>
      <c r="D40" s="33">
        <v>45588</v>
      </c>
      <c r="E40" s="34">
        <v>215289</v>
      </c>
      <c r="F40" s="32" t="s">
        <v>150</v>
      </c>
      <c r="G40" s="32" t="s">
        <v>151</v>
      </c>
    </row>
    <row r="41" spans="1:7" x14ac:dyDescent="0.35">
      <c r="A41" s="32" t="s">
        <v>152</v>
      </c>
      <c r="B41" s="32" t="s">
        <v>72</v>
      </c>
      <c r="C41" s="32" t="s">
        <v>90</v>
      </c>
      <c r="D41" s="33">
        <v>45600</v>
      </c>
      <c r="E41" s="34">
        <v>8684.5</v>
      </c>
      <c r="F41" s="32" t="s">
        <v>152</v>
      </c>
      <c r="G41" s="32" t="s">
        <v>89</v>
      </c>
    </row>
    <row r="42" spans="1:7" x14ac:dyDescent="0.35">
      <c r="A42" s="32" t="s">
        <v>153</v>
      </c>
      <c r="B42" s="32" t="s">
        <v>72</v>
      </c>
      <c r="C42" s="32" t="s">
        <v>90</v>
      </c>
      <c r="D42" s="33">
        <v>45600</v>
      </c>
      <c r="E42" s="34">
        <v>117561</v>
      </c>
      <c r="F42" s="32" t="s">
        <v>153</v>
      </c>
      <c r="G42" s="32" t="s">
        <v>84</v>
      </c>
    </row>
    <row r="43" spans="1:7" x14ac:dyDescent="0.35">
      <c r="A43" s="32" t="s">
        <v>154</v>
      </c>
      <c r="B43" s="32" t="s">
        <v>72</v>
      </c>
      <c r="C43" s="32" t="s">
        <v>90</v>
      </c>
      <c r="D43" s="33">
        <v>45600</v>
      </c>
      <c r="E43" s="34">
        <v>29680</v>
      </c>
      <c r="F43" s="32" t="s">
        <v>154</v>
      </c>
      <c r="G43" s="32" t="s">
        <v>155</v>
      </c>
    </row>
    <row r="44" spans="1:7" x14ac:dyDescent="0.35">
      <c r="A44" s="32" t="s">
        <v>156</v>
      </c>
      <c r="B44" s="32" t="s">
        <v>72</v>
      </c>
      <c r="C44" s="32" t="s">
        <v>90</v>
      </c>
      <c r="D44" s="33">
        <v>45608</v>
      </c>
      <c r="E44" s="34">
        <v>41085</v>
      </c>
      <c r="F44" s="32" t="s">
        <v>156</v>
      </c>
      <c r="G44" s="32" t="s">
        <v>157</v>
      </c>
    </row>
    <row r="45" spans="1:7" x14ac:dyDescent="0.35">
      <c r="A45" s="32" t="s">
        <v>158</v>
      </c>
      <c r="B45" s="32" t="s">
        <v>72</v>
      </c>
      <c r="C45" s="32" t="s">
        <v>90</v>
      </c>
      <c r="D45" s="33">
        <v>45615</v>
      </c>
      <c r="E45" s="34">
        <v>50363</v>
      </c>
      <c r="F45" s="32" t="s">
        <v>158</v>
      </c>
      <c r="G45" s="32" t="s">
        <v>84</v>
      </c>
    </row>
    <row r="46" spans="1:7" x14ac:dyDescent="0.35">
      <c r="A46" s="32" t="s">
        <v>159</v>
      </c>
      <c r="B46" s="32" t="s">
        <v>72</v>
      </c>
      <c r="C46" s="32" t="s">
        <v>90</v>
      </c>
      <c r="D46" s="33">
        <v>45616</v>
      </c>
      <c r="E46" s="34">
        <v>139878</v>
      </c>
      <c r="F46" s="32" t="s">
        <v>159</v>
      </c>
      <c r="G46" s="32" t="s">
        <v>84</v>
      </c>
    </row>
    <row r="47" spans="1:7" x14ac:dyDescent="0.35">
      <c r="A47" s="32" t="s">
        <v>160</v>
      </c>
      <c r="B47" s="32" t="s">
        <v>72</v>
      </c>
      <c r="C47" s="32" t="s">
        <v>90</v>
      </c>
      <c r="D47" s="33">
        <v>45616</v>
      </c>
      <c r="E47" s="34">
        <v>142353</v>
      </c>
      <c r="F47" s="32" t="s">
        <v>160</v>
      </c>
      <c r="G47" s="32" t="s">
        <v>161</v>
      </c>
    </row>
    <row r="48" spans="1:7" x14ac:dyDescent="0.35">
      <c r="A48" s="32" t="s">
        <v>162</v>
      </c>
      <c r="B48" s="32" t="s">
        <v>72</v>
      </c>
      <c r="C48" s="32" t="s">
        <v>90</v>
      </c>
      <c r="D48" s="33">
        <v>45618</v>
      </c>
      <c r="E48" s="34">
        <v>41536</v>
      </c>
      <c r="F48" s="32" t="s">
        <v>162</v>
      </c>
      <c r="G48" s="32" t="s">
        <v>163</v>
      </c>
    </row>
    <row r="49" spans="1:7" x14ac:dyDescent="0.35">
      <c r="A49" s="32" t="s">
        <v>164</v>
      </c>
      <c r="B49" s="32" t="s">
        <v>72</v>
      </c>
      <c r="C49" s="32" t="s">
        <v>90</v>
      </c>
      <c r="D49" s="33">
        <v>45633</v>
      </c>
      <c r="E49" s="34">
        <v>29320</v>
      </c>
      <c r="F49" s="32" t="s">
        <v>164</v>
      </c>
      <c r="G49" s="32" t="s">
        <v>165</v>
      </c>
    </row>
    <row r="50" spans="1:7" x14ac:dyDescent="0.35">
      <c r="A50" s="32" t="s">
        <v>166</v>
      </c>
      <c r="B50" s="32" t="s">
        <v>72</v>
      </c>
      <c r="C50" s="32" t="s">
        <v>90</v>
      </c>
      <c r="D50" s="33">
        <v>45633</v>
      </c>
      <c r="E50" s="34">
        <v>66582</v>
      </c>
      <c r="F50" s="32" t="s">
        <v>166</v>
      </c>
      <c r="G50" s="32" t="s">
        <v>84</v>
      </c>
    </row>
    <row r="51" spans="1:7" x14ac:dyDescent="0.35">
      <c r="A51" s="32" t="s">
        <v>167</v>
      </c>
      <c r="B51" s="32" t="s">
        <v>72</v>
      </c>
      <c r="C51" s="32" t="s">
        <v>90</v>
      </c>
      <c r="D51" s="33">
        <v>45635</v>
      </c>
      <c r="E51" s="34">
        <v>63074</v>
      </c>
      <c r="F51" s="32" t="s">
        <v>168</v>
      </c>
      <c r="G51" s="32" t="s">
        <v>169</v>
      </c>
    </row>
    <row r="52" spans="1:7" x14ac:dyDescent="0.35">
      <c r="A52" s="32" t="s">
        <v>168</v>
      </c>
      <c r="B52" s="32" t="s">
        <v>72</v>
      </c>
      <c r="C52" s="32" t="s">
        <v>90</v>
      </c>
      <c r="D52" s="33">
        <v>45635</v>
      </c>
      <c r="E52" s="34">
        <v>-63074</v>
      </c>
      <c r="F52" s="32" t="s">
        <v>168</v>
      </c>
      <c r="G52" s="32" t="s">
        <v>169</v>
      </c>
    </row>
    <row r="53" spans="1:7" x14ac:dyDescent="0.35">
      <c r="A53" s="32" t="s">
        <v>170</v>
      </c>
      <c r="B53" s="32" t="s">
        <v>72</v>
      </c>
      <c r="C53" s="32" t="s">
        <v>90</v>
      </c>
      <c r="D53" s="33">
        <v>45646</v>
      </c>
      <c r="E53" s="34">
        <v>19537</v>
      </c>
      <c r="F53" s="32" t="s">
        <v>170</v>
      </c>
      <c r="G53" s="32" t="s">
        <v>171</v>
      </c>
    </row>
    <row r="54" spans="1:7" x14ac:dyDescent="0.35">
      <c r="A54" s="32" t="s">
        <v>172</v>
      </c>
      <c r="B54" s="32" t="s">
        <v>72</v>
      </c>
      <c r="C54" s="32" t="s">
        <v>90</v>
      </c>
      <c r="D54" s="33">
        <v>45647</v>
      </c>
      <c r="E54" s="34">
        <v>-5663</v>
      </c>
      <c r="F54" s="32" t="s">
        <v>172</v>
      </c>
      <c r="G54" s="32" t="s">
        <v>173</v>
      </c>
    </row>
    <row r="55" spans="1:7" x14ac:dyDescent="0.35">
      <c r="A55" s="32" t="s">
        <v>172</v>
      </c>
      <c r="B55" s="32" t="s">
        <v>72</v>
      </c>
      <c r="C55" s="32" t="s">
        <v>90</v>
      </c>
      <c r="D55" s="33">
        <v>45647</v>
      </c>
      <c r="E55" s="34">
        <v>170195.5</v>
      </c>
      <c r="F55" s="32" t="s">
        <v>172</v>
      </c>
      <c r="G55" s="32" t="s">
        <v>173</v>
      </c>
    </row>
    <row r="56" spans="1:7" x14ac:dyDescent="0.35">
      <c r="A56" s="32" t="s">
        <v>174</v>
      </c>
      <c r="B56" s="32" t="s">
        <v>72</v>
      </c>
      <c r="C56" s="32" t="s">
        <v>90</v>
      </c>
      <c r="D56" s="33">
        <v>45649</v>
      </c>
      <c r="E56" s="34">
        <v>143291</v>
      </c>
      <c r="F56" s="32" t="s">
        <v>174</v>
      </c>
      <c r="G56" s="32" t="s">
        <v>84</v>
      </c>
    </row>
    <row r="57" spans="1:7" x14ac:dyDescent="0.35">
      <c r="A57" s="32" t="s">
        <v>174</v>
      </c>
      <c r="B57" s="32" t="s">
        <v>72</v>
      </c>
      <c r="C57" s="32" t="s">
        <v>90</v>
      </c>
      <c r="D57" s="33">
        <v>45649</v>
      </c>
      <c r="E57" s="34">
        <v>30423</v>
      </c>
      <c r="F57" s="32" t="s">
        <v>174</v>
      </c>
      <c r="G57" s="32" t="s">
        <v>84</v>
      </c>
    </row>
    <row r="58" spans="1:7" x14ac:dyDescent="0.35">
      <c r="A58" s="32" t="s">
        <v>175</v>
      </c>
      <c r="B58" s="32" t="s">
        <v>72</v>
      </c>
      <c r="C58" s="32" t="s">
        <v>92</v>
      </c>
      <c r="D58" s="33">
        <v>45665</v>
      </c>
      <c r="E58" s="34">
        <v>4212</v>
      </c>
      <c r="F58" s="32" t="s">
        <v>175</v>
      </c>
      <c r="G58" s="32" t="s">
        <v>89</v>
      </c>
    </row>
    <row r="59" spans="1:7" x14ac:dyDescent="0.35">
      <c r="A59" s="32" t="s">
        <v>176</v>
      </c>
      <c r="B59" s="32" t="s">
        <v>72</v>
      </c>
      <c r="C59" s="32" t="s">
        <v>92</v>
      </c>
      <c r="D59" s="33">
        <v>45666</v>
      </c>
      <c r="E59" s="34">
        <v>35717</v>
      </c>
      <c r="F59" s="32" t="s">
        <v>176</v>
      </c>
      <c r="G59" s="32" t="s">
        <v>177</v>
      </c>
    </row>
    <row r="60" spans="1:7" x14ac:dyDescent="0.35">
      <c r="A60" s="32" t="s">
        <v>178</v>
      </c>
      <c r="B60" s="32" t="s">
        <v>72</v>
      </c>
      <c r="C60" s="32" t="s">
        <v>92</v>
      </c>
      <c r="D60" s="33">
        <v>45666</v>
      </c>
      <c r="E60" s="34">
        <v>-10761</v>
      </c>
      <c r="F60" s="32" t="s">
        <v>178</v>
      </c>
      <c r="G60" s="32" t="s">
        <v>179</v>
      </c>
    </row>
    <row r="61" spans="1:7" x14ac:dyDescent="0.35">
      <c r="A61" s="32" t="s">
        <v>178</v>
      </c>
      <c r="B61" s="32" t="s">
        <v>72</v>
      </c>
      <c r="C61" s="32" t="s">
        <v>92</v>
      </c>
      <c r="D61" s="33">
        <v>45666</v>
      </c>
      <c r="E61" s="34">
        <v>577267</v>
      </c>
      <c r="F61" s="32" t="s">
        <v>178</v>
      </c>
      <c r="G61" s="32" t="s">
        <v>179</v>
      </c>
    </row>
    <row r="62" spans="1:7" x14ac:dyDescent="0.35">
      <c r="A62" s="32" t="s">
        <v>180</v>
      </c>
      <c r="B62" s="32" t="s">
        <v>72</v>
      </c>
      <c r="C62" s="32" t="s">
        <v>92</v>
      </c>
      <c r="D62" s="33">
        <v>45667</v>
      </c>
      <c r="E62" s="34">
        <v>101115</v>
      </c>
      <c r="F62" s="32" t="s">
        <v>180</v>
      </c>
      <c r="G62" s="32" t="s">
        <v>181</v>
      </c>
    </row>
    <row r="63" spans="1:7" x14ac:dyDescent="0.35">
      <c r="A63" s="32" t="s">
        <v>182</v>
      </c>
      <c r="B63" s="32" t="s">
        <v>72</v>
      </c>
      <c r="C63" s="32" t="s">
        <v>92</v>
      </c>
      <c r="D63" s="33">
        <v>45674</v>
      </c>
      <c r="E63" s="34">
        <v>87002</v>
      </c>
      <c r="F63" s="32" t="s">
        <v>182</v>
      </c>
      <c r="G63" s="32" t="s">
        <v>183</v>
      </c>
    </row>
    <row r="64" spans="1:7" x14ac:dyDescent="0.35">
      <c r="A64" s="32" t="s">
        <v>184</v>
      </c>
      <c r="B64" s="32" t="s">
        <v>72</v>
      </c>
      <c r="C64" s="32" t="s">
        <v>92</v>
      </c>
      <c r="D64" s="33">
        <v>45677</v>
      </c>
      <c r="E64" s="34">
        <v>14356</v>
      </c>
      <c r="F64" s="32" t="s">
        <v>184</v>
      </c>
      <c r="G64" s="32" t="s">
        <v>185</v>
      </c>
    </row>
    <row r="65" spans="1:7" x14ac:dyDescent="0.35">
      <c r="A65" s="32" t="s">
        <v>186</v>
      </c>
      <c r="B65" s="32" t="s">
        <v>72</v>
      </c>
      <c r="C65" s="32" t="s">
        <v>92</v>
      </c>
      <c r="D65" s="33">
        <v>45677</v>
      </c>
      <c r="E65" s="34">
        <v>-38854</v>
      </c>
      <c r="F65" s="32" t="s">
        <v>186</v>
      </c>
      <c r="G65" s="32" t="s">
        <v>187</v>
      </c>
    </row>
    <row r="66" spans="1:7" x14ac:dyDescent="0.35">
      <c r="A66" s="32" t="s">
        <v>186</v>
      </c>
      <c r="B66" s="32" t="s">
        <v>72</v>
      </c>
      <c r="C66" s="32" t="s">
        <v>92</v>
      </c>
      <c r="D66" s="33">
        <v>45677</v>
      </c>
      <c r="E66" s="34">
        <v>136884</v>
      </c>
      <c r="F66" s="32" t="s">
        <v>186</v>
      </c>
      <c r="G66" s="32" t="s">
        <v>187</v>
      </c>
    </row>
    <row r="67" spans="1:7" x14ac:dyDescent="0.35">
      <c r="A67" s="32" t="s">
        <v>188</v>
      </c>
      <c r="B67" s="32" t="s">
        <v>72</v>
      </c>
      <c r="C67" s="32" t="s">
        <v>92</v>
      </c>
      <c r="D67" s="33">
        <v>45678</v>
      </c>
      <c r="E67" s="34">
        <v>203052</v>
      </c>
      <c r="F67" s="32" t="s">
        <v>188</v>
      </c>
      <c r="G67" s="32" t="s">
        <v>84</v>
      </c>
    </row>
    <row r="68" spans="1:7" x14ac:dyDescent="0.35">
      <c r="A68" s="32" t="s">
        <v>189</v>
      </c>
      <c r="B68" s="32" t="s">
        <v>72</v>
      </c>
      <c r="C68" s="32" t="s">
        <v>92</v>
      </c>
      <c r="D68" s="33">
        <v>45692</v>
      </c>
      <c r="E68" s="34">
        <v>94481.5</v>
      </c>
      <c r="F68" s="32" t="s">
        <v>189</v>
      </c>
      <c r="G68" s="32" t="s">
        <v>190</v>
      </c>
    </row>
    <row r="69" spans="1:7" x14ac:dyDescent="0.35">
      <c r="A69" s="32" t="s">
        <v>191</v>
      </c>
      <c r="B69" s="32" t="s">
        <v>72</v>
      </c>
      <c r="C69" s="32" t="s">
        <v>92</v>
      </c>
      <c r="D69" s="33">
        <v>45692</v>
      </c>
      <c r="E69" s="34">
        <v>105069</v>
      </c>
      <c r="F69" s="32" t="s">
        <v>191</v>
      </c>
      <c r="G69" s="32" t="s">
        <v>84</v>
      </c>
    </row>
    <row r="70" spans="1:7" x14ac:dyDescent="0.35">
      <c r="A70" s="32" t="s">
        <v>192</v>
      </c>
      <c r="B70" s="32" t="s">
        <v>72</v>
      </c>
      <c r="C70" s="32" t="s">
        <v>92</v>
      </c>
      <c r="D70" s="33">
        <v>45694</v>
      </c>
      <c r="E70" s="34">
        <v>65361</v>
      </c>
      <c r="F70" s="32" t="s">
        <v>192</v>
      </c>
      <c r="G70" s="32" t="s">
        <v>193</v>
      </c>
    </row>
    <row r="71" spans="1:7" x14ac:dyDescent="0.35">
      <c r="A71" s="32" t="s">
        <v>194</v>
      </c>
      <c r="B71" s="32" t="s">
        <v>72</v>
      </c>
      <c r="C71" s="32" t="s">
        <v>92</v>
      </c>
      <c r="D71" s="33">
        <v>45695</v>
      </c>
      <c r="E71" s="34">
        <v>-16421</v>
      </c>
      <c r="F71" s="32" t="s">
        <v>194</v>
      </c>
      <c r="G71" s="32" t="s">
        <v>195</v>
      </c>
    </row>
    <row r="72" spans="1:7" x14ac:dyDescent="0.35">
      <c r="A72" s="32" t="s">
        <v>194</v>
      </c>
      <c r="B72" s="32" t="s">
        <v>72</v>
      </c>
      <c r="C72" s="32" t="s">
        <v>92</v>
      </c>
      <c r="D72" s="33">
        <v>45695</v>
      </c>
      <c r="E72" s="34">
        <v>145520</v>
      </c>
      <c r="F72" s="32" t="s">
        <v>194</v>
      </c>
      <c r="G72" s="32" t="s">
        <v>195</v>
      </c>
    </row>
    <row r="73" spans="1:7" x14ac:dyDescent="0.35">
      <c r="A73" s="32" t="s">
        <v>196</v>
      </c>
      <c r="B73" s="32" t="s">
        <v>72</v>
      </c>
      <c r="C73" s="32" t="s">
        <v>92</v>
      </c>
      <c r="D73" s="33">
        <v>45707</v>
      </c>
      <c r="E73" s="34">
        <v>51447</v>
      </c>
      <c r="F73" s="32" t="s">
        <v>196</v>
      </c>
      <c r="G73" s="32" t="s">
        <v>84</v>
      </c>
    </row>
    <row r="74" spans="1:7" x14ac:dyDescent="0.35">
      <c r="A74" s="32" t="s">
        <v>197</v>
      </c>
      <c r="B74" s="32" t="s">
        <v>72</v>
      </c>
      <c r="C74" s="32" t="s">
        <v>92</v>
      </c>
      <c r="D74" s="33">
        <v>45707</v>
      </c>
      <c r="E74" s="34">
        <v>7598</v>
      </c>
      <c r="F74" s="32" t="s">
        <v>197</v>
      </c>
      <c r="G74" s="32" t="s">
        <v>198</v>
      </c>
    </row>
    <row r="75" spans="1:7" x14ac:dyDescent="0.35">
      <c r="A75" s="32" t="s">
        <v>199</v>
      </c>
      <c r="B75" s="32" t="s">
        <v>72</v>
      </c>
      <c r="C75" s="32" t="s">
        <v>92</v>
      </c>
      <c r="D75" s="33">
        <v>45709</v>
      </c>
      <c r="E75" s="34">
        <v>62464</v>
      </c>
      <c r="F75" s="32" t="s">
        <v>199</v>
      </c>
      <c r="G75" s="32" t="s">
        <v>200</v>
      </c>
    </row>
    <row r="76" spans="1:7" x14ac:dyDescent="0.35">
      <c r="A76" s="32" t="s">
        <v>199</v>
      </c>
      <c r="B76" s="32" t="s">
        <v>72</v>
      </c>
      <c r="C76" s="32" t="s">
        <v>92</v>
      </c>
      <c r="D76" s="33">
        <v>45709</v>
      </c>
      <c r="E76" s="34">
        <v>-11747</v>
      </c>
      <c r="F76" s="32" t="s">
        <v>199</v>
      </c>
      <c r="G76" s="32" t="s">
        <v>200</v>
      </c>
    </row>
    <row r="77" spans="1:7" x14ac:dyDescent="0.35">
      <c r="A77" s="32" t="s">
        <v>199</v>
      </c>
      <c r="B77" s="32" t="s">
        <v>72</v>
      </c>
      <c r="C77" s="32" t="s">
        <v>92</v>
      </c>
      <c r="D77" s="33">
        <v>45709</v>
      </c>
      <c r="E77" s="34">
        <v>163254</v>
      </c>
      <c r="F77" s="32" t="s">
        <v>199</v>
      </c>
      <c r="G77" s="32" t="s">
        <v>200</v>
      </c>
    </row>
    <row r="78" spans="1:7" x14ac:dyDescent="0.35">
      <c r="A78" s="32" t="s">
        <v>201</v>
      </c>
      <c r="B78" s="32" t="s">
        <v>72</v>
      </c>
      <c r="C78" s="32" t="s">
        <v>92</v>
      </c>
      <c r="D78" s="33">
        <v>45726</v>
      </c>
      <c r="E78" s="34">
        <v>382090</v>
      </c>
      <c r="F78" s="32" t="s">
        <v>201</v>
      </c>
      <c r="G78" s="32" t="s">
        <v>84</v>
      </c>
    </row>
    <row r="79" spans="1:7" x14ac:dyDescent="0.35">
      <c r="A79" s="32" t="s">
        <v>202</v>
      </c>
      <c r="B79" s="32" t="s">
        <v>72</v>
      </c>
      <c r="C79" s="32" t="s">
        <v>92</v>
      </c>
      <c r="D79" s="33">
        <v>45726</v>
      </c>
      <c r="E79" s="34">
        <v>120102</v>
      </c>
      <c r="F79" s="32" t="s">
        <v>202</v>
      </c>
      <c r="G79" s="32" t="s">
        <v>203</v>
      </c>
    </row>
    <row r="80" spans="1:7" x14ac:dyDescent="0.35">
      <c r="A80" s="32" t="s">
        <v>204</v>
      </c>
      <c r="B80" s="32" t="s">
        <v>72</v>
      </c>
      <c r="C80" s="32" t="s">
        <v>92</v>
      </c>
      <c r="D80" s="33">
        <v>45734</v>
      </c>
      <c r="E80" s="34">
        <v>207757</v>
      </c>
      <c r="F80" s="32" t="s">
        <v>204</v>
      </c>
      <c r="G80" s="32" t="s">
        <v>205</v>
      </c>
    </row>
    <row r="81" spans="1:7" x14ac:dyDescent="0.35">
      <c r="A81" s="32" t="s">
        <v>206</v>
      </c>
      <c r="B81" s="32" t="s">
        <v>72</v>
      </c>
      <c r="C81" s="32" t="s">
        <v>92</v>
      </c>
      <c r="D81" s="33">
        <v>45734</v>
      </c>
      <c r="E81" s="34">
        <v>7367</v>
      </c>
      <c r="F81" s="32" t="s">
        <v>206</v>
      </c>
      <c r="G81" s="32" t="s">
        <v>207</v>
      </c>
    </row>
    <row r="82" spans="1:7" x14ac:dyDescent="0.35">
      <c r="A82" s="32" t="s">
        <v>208</v>
      </c>
      <c r="B82" s="32" t="s">
        <v>72</v>
      </c>
      <c r="C82" s="32" t="s">
        <v>92</v>
      </c>
      <c r="D82" s="33">
        <v>45734</v>
      </c>
      <c r="E82" s="34">
        <v>74665</v>
      </c>
      <c r="F82" s="32" t="s">
        <v>208</v>
      </c>
      <c r="G82" s="32" t="s">
        <v>84</v>
      </c>
    </row>
    <row r="83" spans="1:7" x14ac:dyDescent="0.35">
      <c r="A83" s="32" t="s">
        <v>209</v>
      </c>
      <c r="B83" s="32" t="s">
        <v>72</v>
      </c>
      <c r="C83" s="32" t="s">
        <v>92</v>
      </c>
      <c r="D83" s="33">
        <v>45734</v>
      </c>
      <c r="E83" s="34">
        <v>53397</v>
      </c>
      <c r="F83" s="32" t="s">
        <v>209</v>
      </c>
      <c r="G83" s="32" t="s">
        <v>210</v>
      </c>
    </row>
    <row r="84" spans="1:7" x14ac:dyDescent="0.35">
      <c r="A84" s="32" t="s">
        <v>211</v>
      </c>
      <c r="B84" s="32" t="s">
        <v>72</v>
      </c>
      <c r="C84" s="32" t="s">
        <v>92</v>
      </c>
      <c r="D84" s="33">
        <v>45736</v>
      </c>
      <c r="E84" s="34">
        <v>123176</v>
      </c>
      <c r="F84" s="32" t="s">
        <v>211</v>
      </c>
      <c r="G84" s="32" t="s">
        <v>212</v>
      </c>
    </row>
    <row r="85" spans="1:7" x14ac:dyDescent="0.35">
      <c r="A85" s="32" t="s">
        <v>211</v>
      </c>
      <c r="B85" s="32" t="s">
        <v>72</v>
      </c>
      <c r="C85" s="32" t="s">
        <v>92</v>
      </c>
      <c r="D85" s="33">
        <v>45736</v>
      </c>
      <c r="E85" s="34">
        <v>-3800</v>
      </c>
      <c r="F85" s="32" t="s">
        <v>211</v>
      </c>
      <c r="G85" s="32" t="s">
        <v>212</v>
      </c>
    </row>
    <row r="86" spans="1:7" x14ac:dyDescent="0.35">
      <c r="A86" s="32" t="s">
        <v>211</v>
      </c>
      <c r="B86" s="32" t="s">
        <v>72</v>
      </c>
      <c r="C86" s="32" t="s">
        <v>92</v>
      </c>
      <c r="D86" s="33">
        <v>45736</v>
      </c>
      <c r="E86" s="34">
        <v>9889</v>
      </c>
      <c r="F86" s="32" t="s">
        <v>211</v>
      </c>
      <c r="G86" s="32" t="s">
        <v>212</v>
      </c>
    </row>
  </sheetData>
  <mergeCells count="4">
    <mergeCell ref="A3:G3"/>
    <mergeCell ref="I3:U3"/>
    <mergeCell ref="J4:M4"/>
    <mergeCell ref="J12:M1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58D491-1067-4802-A60A-70634AF81BA2}">
  <dimension ref="C3:D5"/>
  <sheetViews>
    <sheetView zoomScaleNormal="100" workbookViewId="0">
      <selection activeCell="D3" sqref="D3"/>
    </sheetView>
  </sheetViews>
  <sheetFormatPr defaultRowHeight="14.5" x14ac:dyDescent="0.35"/>
  <cols>
    <col min="3" max="3" width="13.7265625" bestFit="1" customWidth="1"/>
    <col min="4" max="4" width="10.54296875" bestFit="1" customWidth="1"/>
  </cols>
  <sheetData>
    <row r="3" spans="3:4" x14ac:dyDescent="0.35">
      <c r="C3" t="s">
        <v>213</v>
      </c>
      <c r="D3">
        <v>218</v>
      </c>
    </row>
    <row r="4" spans="3:4" x14ac:dyDescent="0.35">
      <c r="C4" t="s">
        <v>214</v>
      </c>
      <c r="D4">
        <f>300-125</f>
        <v>175</v>
      </c>
    </row>
    <row r="5" spans="3:4" x14ac:dyDescent="0.35">
      <c r="C5" t="s">
        <v>78</v>
      </c>
      <c r="D5" s="53">
        <f>D3*D4</f>
        <v>38150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F9302B-02D2-4CA4-93D1-23AC112E19D8}">
  <sheetPr filterMode="1"/>
  <dimension ref="A1:U37"/>
  <sheetViews>
    <sheetView topLeftCell="B1" zoomScale="91" workbookViewId="0">
      <selection activeCell="M7" sqref="M7"/>
    </sheetView>
  </sheetViews>
  <sheetFormatPr defaultColWidth="8.7265625" defaultRowHeight="14.5" x14ac:dyDescent="0.35"/>
  <cols>
    <col min="1" max="1" width="16.81640625" style="36" bestFit="1" customWidth="1"/>
    <col min="2" max="2" width="8.81640625" style="36" customWidth="1"/>
    <col min="3" max="3" width="11.26953125" style="36" customWidth="1"/>
    <col min="4" max="4" width="12.1796875" style="36" bestFit="1" customWidth="1"/>
    <col min="5" max="5" width="16.7265625" style="36" bestFit="1" customWidth="1"/>
    <col min="6" max="6" width="45.1796875" style="36" bestFit="1" customWidth="1"/>
    <col min="7" max="7" width="11.1796875" style="36" bestFit="1" customWidth="1"/>
    <col min="8" max="8" width="8.7265625" style="36"/>
    <col min="9" max="10" width="10.81640625" style="36" bestFit="1" customWidth="1"/>
    <col min="11" max="11" width="15.54296875" style="36" bestFit="1" customWidth="1"/>
    <col min="12" max="12" width="12.26953125" style="36" bestFit="1" customWidth="1"/>
    <col min="13" max="13" width="9.453125" style="36" bestFit="1" customWidth="1"/>
    <col min="14" max="19" width="8.7265625" style="36"/>
    <col min="20" max="20" width="9.81640625" style="36" bestFit="1" customWidth="1"/>
    <col min="21" max="21" width="10.453125" style="36" customWidth="1"/>
    <col min="22" max="22" width="16.81640625" style="36" bestFit="1" customWidth="1"/>
    <col min="23" max="23" width="43.1796875" style="36" bestFit="1" customWidth="1"/>
    <col min="24" max="24" width="11.453125" style="36" bestFit="1" customWidth="1"/>
    <col min="25" max="25" width="13.54296875" style="36" bestFit="1" customWidth="1"/>
    <col min="26" max="26" width="11.1796875" style="36" bestFit="1" customWidth="1"/>
    <col min="27" max="27" width="10.81640625" style="36" bestFit="1" customWidth="1"/>
    <col min="28" max="28" width="15.7265625" style="36" bestFit="1" customWidth="1"/>
    <col min="29" max="16384" width="8.7265625" style="36"/>
  </cols>
  <sheetData>
    <row r="1" spans="1:14" x14ac:dyDescent="0.35">
      <c r="A1" s="54" t="s">
        <v>61</v>
      </c>
      <c r="B1" s="55" t="s">
        <v>62</v>
      </c>
      <c r="C1" s="55" t="s">
        <v>215</v>
      </c>
      <c r="D1" s="55" t="s">
        <v>65</v>
      </c>
      <c r="E1" s="54" t="s">
        <v>66</v>
      </c>
      <c r="F1" s="54" t="s">
        <v>67</v>
      </c>
      <c r="G1" s="54" t="s">
        <v>216</v>
      </c>
      <c r="H1" s="54" t="s">
        <v>217</v>
      </c>
      <c r="I1" s="54" t="s">
        <v>218</v>
      </c>
      <c r="J1" s="54" t="s">
        <v>219</v>
      </c>
      <c r="K1" s="54" t="s">
        <v>220</v>
      </c>
      <c r="L1" s="54" t="s">
        <v>221</v>
      </c>
      <c r="M1" s="54" t="s">
        <v>8</v>
      </c>
      <c r="N1" s="56" t="s">
        <v>222</v>
      </c>
    </row>
    <row r="2" spans="1:14" hidden="1" x14ac:dyDescent="0.35">
      <c r="A2" s="57" t="s">
        <v>223</v>
      </c>
      <c r="B2" s="57" t="s">
        <v>224</v>
      </c>
      <c r="C2" s="58">
        <v>45741</v>
      </c>
      <c r="D2" s="59">
        <v>253240.94</v>
      </c>
      <c r="E2" s="57" t="s">
        <v>225</v>
      </c>
      <c r="F2" s="57" t="s">
        <v>226</v>
      </c>
      <c r="G2" s="58">
        <v>45776</v>
      </c>
      <c r="H2" s="57" t="s">
        <v>227</v>
      </c>
      <c r="I2" s="57" t="s">
        <v>228</v>
      </c>
      <c r="J2" s="57" t="s">
        <v>229</v>
      </c>
      <c r="K2" s="57" t="s">
        <v>223</v>
      </c>
      <c r="L2" s="57" t="s">
        <v>230</v>
      </c>
      <c r="M2" s="57" t="s">
        <v>27</v>
      </c>
      <c r="N2" s="60">
        <f t="shared" ref="N2:N30" si="0">G2-C2</f>
        <v>35</v>
      </c>
    </row>
    <row r="3" spans="1:14" hidden="1" x14ac:dyDescent="0.35">
      <c r="A3" s="57" t="s">
        <v>231</v>
      </c>
      <c r="B3" s="57" t="s">
        <v>224</v>
      </c>
      <c r="C3" s="58">
        <v>45745</v>
      </c>
      <c r="D3" s="59">
        <v>7074</v>
      </c>
      <c r="E3" s="57" t="s">
        <v>232</v>
      </c>
      <c r="F3" s="57" t="s">
        <v>233</v>
      </c>
      <c r="G3" s="58">
        <v>45763</v>
      </c>
      <c r="H3" s="57" t="s">
        <v>227</v>
      </c>
      <c r="I3" s="57" t="s">
        <v>234</v>
      </c>
      <c r="J3" s="57" t="s">
        <v>235</v>
      </c>
      <c r="K3" s="57" t="s">
        <v>231</v>
      </c>
      <c r="L3" s="57" t="s">
        <v>230</v>
      </c>
      <c r="M3" s="57" t="s">
        <v>27</v>
      </c>
      <c r="N3" s="60">
        <f t="shared" si="0"/>
        <v>18</v>
      </c>
    </row>
    <row r="4" spans="1:14" hidden="1" x14ac:dyDescent="0.35">
      <c r="A4" s="57" t="s">
        <v>236</v>
      </c>
      <c r="B4" s="57" t="s">
        <v>224</v>
      </c>
      <c r="C4" s="58">
        <v>45740</v>
      </c>
      <c r="D4" s="59">
        <v>19967</v>
      </c>
      <c r="E4" s="57" t="s">
        <v>237</v>
      </c>
      <c r="F4" s="57" t="s">
        <v>238</v>
      </c>
      <c r="G4" s="58">
        <v>45764</v>
      </c>
      <c r="H4" s="57" t="s">
        <v>227</v>
      </c>
      <c r="I4" s="57" t="s">
        <v>239</v>
      </c>
      <c r="J4" s="57" t="s">
        <v>235</v>
      </c>
      <c r="K4" s="57" t="s">
        <v>236</v>
      </c>
      <c r="L4" s="57" t="s">
        <v>230</v>
      </c>
      <c r="M4" s="57" t="s">
        <v>27</v>
      </c>
      <c r="N4" s="60">
        <f t="shared" si="0"/>
        <v>24</v>
      </c>
    </row>
    <row r="5" spans="1:14" hidden="1" x14ac:dyDescent="0.35">
      <c r="A5" s="57" t="s">
        <v>240</v>
      </c>
      <c r="B5" s="57" t="s">
        <v>224</v>
      </c>
      <c r="C5" s="58">
        <v>45741</v>
      </c>
      <c r="D5" s="59">
        <v>4344</v>
      </c>
      <c r="E5" s="57" t="s">
        <v>241</v>
      </c>
      <c r="F5" s="57" t="s">
        <v>242</v>
      </c>
      <c r="G5" s="58">
        <v>45775</v>
      </c>
      <c r="H5" s="57" t="s">
        <v>227</v>
      </c>
      <c r="I5" s="57" t="s">
        <v>243</v>
      </c>
      <c r="J5" s="57" t="s">
        <v>235</v>
      </c>
      <c r="K5" s="57" t="s">
        <v>240</v>
      </c>
      <c r="L5" s="57" t="s">
        <v>244</v>
      </c>
      <c r="M5" s="57" t="s">
        <v>27</v>
      </c>
      <c r="N5" s="60">
        <f t="shared" si="0"/>
        <v>34</v>
      </c>
    </row>
    <row r="6" spans="1:14" hidden="1" x14ac:dyDescent="0.35">
      <c r="A6" s="57" t="s">
        <v>245</v>
      </c>
      <c r="B6" s="57" t="s">
        <v>224</v>
      </c>
      <c r="C6" s="58">
        <v>45684</v>
      </c>
      <c r="D6" s="59">
        <v>9759</v>
      </c>
      <c r="E6" s="57" t="s">
        <v>246</v>
      </c>
      <c r="F6" s="57" t="s">
        <v>247</v>
      </c>
      <c r="G6" s="58">
        <v>45757</v>
      </c>
      <c r="H6" s="57" t="s">
        <v>248</v>
      </c>
      <c r="I6" s="57" t="s">
        <v>249</v>
      </c>
      <c r="J6" s="57" t="s">
        <v>235</v>
      </c>
      <c r="K6" s="57" t="s">
        <v>245</v>
      </c>
      <c r="L6" s="57" t="s">
        <v>250</v>
      </c>
      <c r="M6" s="57" t="s">
        <v>14</v>
      </c>
      <c r="N6" s="60">
        <f t="shared" si="0"/>
        <v>73</v>
      </c>
    </row>
    <row r="7" spans="1:14" x14ac:dyDescent="0.35">
      <c r="A7" s="57" t="s">
        <v>251</v>
      </c>
      <c r="B7" s="57" t="s">
        <v>252</v>
      </c>
      <c r="C7" s="58">
        <v>45733</v>
      </c>
      <c r="D7" s="59">
        <v>5869</v>
      </c>
      <c r="E7" s="57" t="s">
        <v>253</v>
      </c>
      <c r="F7" s="57" t="s">
        <v>254</v>
      </c>
      <c r="G7" s="58">
        <v>45751</v>
      </c>
      <c r="H7" s="57" t="s">
        <v>255</v>
      </c>
      <c r="I7" s="57" t="s">
        <v>256</v>
      </c>
      <c r="J7" s="57" t="s">
        <v>229</v>
      </c>
      <c r="K7" s="57" t="s">
        <v>251</v>
      </c>
      <c r="L7" s="57" t="s">
        <v>257</v>
      </c>
      <c r="M7" s="57" t="s">
        <v>19</v>
      </c>
      <c r="N7" s="60">
        <f t="shared" si="0"/>
        <v>18</v>
      </c>
    </row>
    <row r="8" spans="1:14" x14ac:dyDescent="0.35">
      <c r="A8" s="57" t="s">
        <v>258</v>
      </c>
      <c r="B8" s="57" t="s">
        <v>252</v>
      </c>
      <c r="C8" s="58">
        <v>45736</v>
      </c>
      <c r="D8" s="59">
        <v>7296</v>
      </c>
      <c r="E8" s="57" t="s">
        <v>253</v>
      </c>
      <c r="F8" s="57" t="s">
        <v>259</v>
      </c>
      <c r="G8" s="58">
        <v>45751</v>
      </c>
      <c r="H8" s="57" t="s">
        <v>255</v>
      </c>
      <c r="I8" s="57" t="s">
        <v>256</v>
      </c>
      <c r="J8" s="57" t="s">
        <v>229</v>
      </c>
      <c r="K8" s="57" t="s">
        <v>258</v>
      </c>
      <c r="L8" s="57" t="s">
        <v>260</v>
      </c>
      <c r="M8" s="57" t="s">
        <v>19</v>
      </c>
      <c r="N8" s="60">
        <f t="shared" si="0"/>
        <v>15</v>
      </c>
    </row>
    <row r="9" spans="1:14" x14ac:dyDescent="0.35">
      <c r="A9" s="57" t="s">
        <v>261</v>
      </c>
      <c r="B9" s="57" t="s">
        <v>252</v>
      </c>
      <c r="C9" s="58">
        <v>45742</v>
      </c>
      <c r="D9" s="59">
        <v>7098</v>
      </c>
      <c r="E9" s="57" t="s">
        <v>253</v>
      </c>
      <c r="F9" s="57" t="s">
        <v>262</v>
      </c>
      <c r="G9" s="58">
        <v>45751</v>
      </c>
      <c r="H9" s="57" t="s">
        <v>255</v>
      </c>
      <c r="I9" s="57" t="s">
        <v>256</v>
      </c>
      <c r="J9" s="57" t="s">
        <v>229</v>
      </c>
      <c r="K9" s="57" t="s">
        <v>261</v>
      </c>
      <c r="L9" s="57" t="s">
        <v>263</v>
      </c>
      <c r="M9" s="57" t="s">
        <v>19</v>
      </c>
      <c r="N9" s="60">
        <f t="shared" si="0"/>
        <v>9</v>
      </c>
    </row>
    <row r="10" spans="1:14" x14ac:dyDescent="0.35">
      <c r="A10" s="57" t="s">
        <v>264</v>
      </c>
      <c r="B10" s="57" t="s">
        <v>224</v>
      </c>
      <c r="C10" s="58">
        <v>45733</v>
      </c>
      <c r="D10" s="59">
        <v>8722</v>
      </c>
      <c r="E10" s="57" t="s">
        <v>253</v>
      </c>
      <c r="F10" s="57" t="s">
        <v>265</v>
      </c>
      <c r="G10" s="58">
        <v>45751</v>
      </c>
      <c r="H10" s="57" t="s">
        <v>255</v>
      </c>
      <c r="I10" s="57" t="s">
        <v>256</v>
      </c>
      <c r="J10" s="57" t="s">
        <v>229</v>
      </c>
      <c r="K10" s="57" t="s">
        <v>264</v>
      </c>
      <c r="L10" s="57" t="s">
        <v>266</v>
      </c>
      <c r="M10" s="57" t="s">
        <v>19</v>
      </c>
      <c r="N10" s="60">
        <f t="shared" si="0"/>
        <v>18</v>
      </c>
    </row>
    <row r="11" spans="1:14" x14ac:dyDescent="0.35">
      <c r="A11" s="57" t="s">
        <v>267</v>
      </c>
      <c r="B11" s="57" t="s">
        <v>224</v>
      </c>
      <c r="C11" s="58">
        <v>45733</v>
      </c>
      <c r="D11" s="59">
        <v>5132</v>
      </c>
      <c r="E11" s="57" t="s">
        <v>253</v>
      </c>
      <c r="F11" s="57" t="s">
        <v>254</v>
      </c>
      <c r="G11" s="58">
        <v>45751</v>
      </c>
      <c r="H11" s="57" t="s">
        <v>255</v>
      </c>
      <c r="I11" s="57" t="s">
        <v>256</v>
      </c>
      <c r="J11" s="57" t="s">
        <v>229</v>
      </c>
      <c r="K11" s="57" t="s">
        <v>267</v>
      </c>
      <c r="L11" s="57" t="s">
        <v>268</v>
      </c>
      <c r="M11" s="57" t="s">
        <v>19</v>
      </c>
      <c r="N11" s="60">
        <f t="shared" si="0"/>
        <v>18</v>
      </c>
    </row>
    <row r="12" spans="1:14" x14ac:dyDescent="0.35">
      <c r="A12" s="57" t="s">
        <v>269</v>
      </c>
      <c r="B12" s="57" t="s">
        <v>224</v>
      </c>
      <c r="C12" s="58">
        <v>45736</v>
      </c>
      <c r="D12" s="59">
        <v>9002</v>
      </c>
      <c r="E12" s="57" t="s">
        <v>253</v>
      </c>
      <c r="F12" s="57" t="s">
        <v>259</v>
      </c>
      <c r="G12" s="58">
        <v>45751</v>
      </c>
      <c r="H12" s="57" t="s">
        <v>255</v>
      </c>
      <c r="I12" s="57" t="s">
        <v>256</v>
      </c>
      <c r="J12" s="57" t="s">
        <v>229</v>
      </c>
      <c r="K12" s="57" t="s">
        <v>269</v>
      </c>
      <c r="L12" s="57" t="s">
        <v>270</v>
      </c>
      <c r="M12" s="57" t="s">
        <v>19</v>
      </c>
      <c r="N12" s="60">
        <f t="shared" si="0"/>
        <v>15</v>
      </c>
    </row>
    <row r="13" spans="1:14" x14ac:dyDescent="0.35">
      <c r="A13" s="57" t="s">
        <v>271</v>
      </c>
      <c r="B13" s="57" t="s">
        <v>224</v>
      </c>
      <c r="C13" s="58">
        <v>45737</v>
      </c>
      <c r="D13" s="59">
        <v>5409</v>
      </c>
      <c r="E13" s="57" t="s">
        <v>253</v>
      </c>
      <c r="F13" s="57" t="s">
        <v>272</v>
      </c>
      <c r="G13" s="58">
        <v>45751</v>
      </c>
      <c r="H13" s="57" t="s">
        <v>255</v>
      </c>
      <c r="I13" s="57" t="s">
        <v>256</v>
      </c>
      <c r="J13" s="57" t="s">
        <v>229</v>
      </c>
      <c r="K13" s="57" t="s">
        <v>271</v>
      </c>
      <c r="L13" s="57" t="s">
        <v>273</v>
      </c>
      <c r="M13" s="57" t="s">
        <v>19</v>
      </c>
      <c r="N13" s="60">
        <f t="shared" si="0"/>
        <v>14</v>
      </c>
    </row>
    <row r="14" spans="1:14" x14ac:dyDescent="0.35">
      <c r="A14" s="57" t="s">
        <v>274</v>
      </c>
      <c r="B14" s="57" t="s">
        <v>224</v>
      </c>
      <c r="C14" s="58">
        <v>45737</v>
      </c>
      <c r="D14" s="59">
        <v>4212</v>
      </c>
      <c r="E14" s="57" t="s">
        <v>253</v>
      </c>
      <c r="F14" s="57" t="s">
        <v>275</v>
      </c>
      <c r="G14" s="58">
        <v>45751</v>
      </c>
      <c r="H14" s="57" t="s">
        <v>255</v>
      </c>
      <c r="I14" s="57" t="s">
        <v>256</v>
      </c>
      <c r="J14" s="57" t="s">
        <v>229</v>
      </c>
      <c r="K14" s="57" t="s">
        <v>274</v>
      </c>
      <c r="L14" s="57" t="s">
        <v>276</v>
      </c>
      <c r="M14" s="57" t="s">
        <v>19</v>
      </c>
      <c r="N14" s="60">
        <f t="shared" si="0"/>
        <v>14</v>
      </c>
    </row>
    <row r="15" spans="1:14" x14ac:dyDescent="0.35">
      <c r="A15" s="57" t="s">
        <v>277</v>
      </c>
      <c r="B15" s="57" t="s">
        <v>224</v>
      </c>
      <c r="C15" s="58">
        <v>45738</v>
      </c>
      <c r="D15" s="59">
        <v>7262</v>
      </c>
      <c r="E15" s="57" t="s">
        <v>253</v>
      </c>
      <c r="F15" s="57" t="s">
        <v>275</v>
      </c>
      <c r="G15" s="58">
        <v>45751</v>
      </c>
      <c r="H15" s="57" t="s">
        <v>255</v>
      </c>
      <c r="I15" s="57" t="s">
        <v>256</v>
      </c>
      <c r="J15" s="57" t="s">
        <v>229</v>
      </c>
      <c r="K15" s="57" t="s">
        <v>277</v>
      </c>
      <c r="L15" s="57" t="s">
        <v>278</v>
      </c>
      <c r="M15" s="57" t="s">
        <v>19</v>
      </c>
      <c r="N15" s="60">
        <f t="shared" si="0"/>
        <v>13</v>
      </c>
    </row>
    <row r="16" spans="1:14" x14ac:dyDescent="0.35">
      <c r="A16" s="57" t="s">
        <v>279</v>
      </c>
      <c r="B16" s="57" t="s">
        <v>224</v>
      </c>
      <c r="C16" s="58">
        <v>45741</v>
      </c>
      <c r="D16" s="59">
        <v>5548</v>
      </c>
      <c r="E16" s="57" t="s">
        <v>253</v>
      </c>
      <c r="F16" s="57" t="s">
        <v>275</v>
      </c>
      <c r="G16" s="58">
        <v>45751</v>
      </c>
      <c r="H16" s="57" t="s">
        <v>255</v>
      </c>
      <c r="I16" s="57" t="s">
        <v>256</v>
      </c>
      <c r="J16" s="57" t="s">
        <v>229</v>
      </c>
      <c r="K16" s="57" t="s">
        <v>279</v>
      </c>
      <c r="L16" s="57" t="s">
        <v>280</v>
      </c>
      <c r="M16" s="57" t="s">
        <v>19</v>
      </c>
      <c r="N16" s="60">
        <f t="shared" si="0"/>
        <v>10</v>
      </c>
    </row>
    <row r="17" spans="1:14" x14ac:dyDescent="0.35">
      <c r="A17" s="57" t="s">
        <v>281</v>
      </c>
      <c r="B17" s="57" t="s">
        <v>224</v>
      </c>
      <c r="C17" s="58">
        <v>45741</v>
      </c>
      <c r="D17" s="59">
        <v>425</v>
      </c>
      <c r="E17" s="57" t="s">
        <v>253</v>
      </c>
      <c r="F17" s="57" t="s">
        <v>265</v>
      </c>
      <c r="G17" s="58">
        <v>45751</v>
      </c>
      <c r="H17" s="57" t="s">
        <v>255</v>
      </c>
      <c r="I17" s="57" t="s">
        <v>256</v>
      </c>
      <c r="J17" s="57" t="s">
        <v>229</v>
      </c>
      <c r="K17" s="57" t="s">
        <v>281</v>
      </c>
      <c r="L17" s="57" t="s">
        <v>282</v>
      </c>
      <c r="M17" s="57" t="s">
        <v>19</v>
      </c>
      <c r="N17" s="60">
        <f t="shared" si="0"/>
        <v>10</v>
      </c>
    </row>
    <row r="18" spans="1:14" x14ac:dyDescent="0.35">
      <c r="A18" s="57" t="s">
        <v>283</v>
      </c>
      <c r="B18" s="57" t="s">
        <v>224</v>
      </c>
      <c r="C18" s="58">
        <v>45741</v>
      </c>
      <c r="D18" s="59">
        <v>5288</v>
      </c>
      <c r="E18" s="57" t="s">
        <v>253</v>
      </c>
      <c r="F18" s="57" t="s">
        <v>265</v>
      </c>
      <c r="G18" s="58">
        <v>45751</v>
      </c>
      <c r="H18" s="57" t="s">
        <v>255</v>
      </c>
      <c r="I18" s="57" t="s">
        <v>256</v>
      </c>
      <c r="J18" s="57" t="s">
        <v>229</v>
      </c>
      <c r="K18" s="57" t="s">
        <v>283</v>
      </c>
      <c r="L18" s="57" t="s">
        <v>284</v>
      </c>
      <c r="M18" s="57" t="s">
        <v>19</v>
      </c>
      <c r="N18" s="60">
        <f t="shared" si="0"/>
        <v>10</v>
      </c>
    </row>
    <row r="19" spans="1:14" x14ac:dyDescent="0.35">
      <c r="A19" s="57" t="s">
        <v>285</v>
      </c>
      <c r="B19" s="57" t="s">
        <v>224</v>
      </c>
      <c r="C19" s="58">
        <v>45742</v>
      </c>
      <c r="D19" s="59">
        <v>478272.5</v>
      </c>
      <c r="E19" s="57" t="s">
        <v>253</v>
      </c>
      <c r="F19" s="57" t="s">
        <v>286</v>
      </c>
      <c r="G19" s="58">
        <v>45751</v>
      </c>
      <c r="H19" s="57" t="s">
        <v>255</v>
      </c>
      <c r="I19" s="57" t="s">
        <v>256</v>
      </c>
      <c r="J19" s="57" t="s">
        <v>229</v>
      </c>
      <c r="K19" s="57" t="s">
        <v>285</v>
      </c>
      <c r="L19" s="57" t="s">
        <v>287</v>
      </c>
      <c r="M19" s="57" t="s">
        <v>19</v>
      </c>
      <c r="N19" s="60">
        <f t="shared" si="0"/>
        <v>9</v>
      </c>
    </row>
    <row r="20" spans="1:14" x14ac:dyDescent="0.35">
      <c r="A20" s="57" t="s">
        <v>288</v>
      </c>
      <c r="B20" s="57" t="s">
        <v>252</v>
      </c>
      <c r="C20" s="58">
        <v>45406</v>
      </c>
      <c r="D20" s="59">
        <v>7784</v>
      </c>
      <c r="E20" s="57" t="s">
        <v>289</v>
      </c>
      <c r="F20" s="57" t="s">
        <v>290</v>
      </c>
      <c r="G20" s="58">
        <v>45783</v>
      </c>
      <c r="H20" s="57" t="s">
        <v>255</v>
      </c>
      <c r="I20" s="57" t="s">
        <v>256</v>
      </c>
      <c r="J20" s="57" t="s">
        <v>229</v>
      </c>
      <c r="K20" s="57" t="s">
        <v>288</v>
      </c>
      <c r="L20" s="57" t="s">
        <v>291</v>
      </c>
      <c r="M20" s="57" t="s">
        <v>19</v>
      </c>
      <c r="N20" s="60">
        <f t="shared" si="0"/>
        <v>377</v>
      </c>
    </row>
    <row r="21" spans="1:14" x14ac:dyDescent="0.35">
      <c r="A21" s="57" t="s">
        <v>292</v>
      </c>
      <c r="B21" s="57" t="s">
        <v>252</v>
      </c>
      <c r="C21" s="58">
        <v>45406</v>
      </c>
      <c r="D21" s="59">
        <v>4939</v>
      </c>
      <c r="E21" s="57" t="s">
        <v>289</v>
      </c>
      <c r="F21" s="57" t="s">
        <v>293</v>
      </c>
      <c r="G21" s="58">
        <v>45783</v>
      </c>
      <c r="H21" s="57" t="s">
        <v>255</v>
      </c>
      <c r="I21" s="57" t="s">
        <v>256</v>
      </c>
      <c r="J21" s="57" t="s">
        <v>229</v>
      </c>
      <c r="K21" s="57" t="s">
        <v>292</v>
      </c>
      <c r="L21" s="57" t="s">
        <v>294</v>
      </c>
      <c r="M21" s="57" t="s">
        <v>19</v>
      </c>
      <c r="N21" s="60">
        <f t="shared" si="0"/>
        <v>377</v>
      </c>
    </row>
    <row r="22" spans="1:14" x14ac:dyDescent="0.35">
      <c r="A22" s="57" t="s">
        <v>295</v>
      </c>
      <c r="B22" s="57" t="s">
        <v>224</v>
      </c>
      <c r="C22" s="58">
        <v>45406</v>
      </c>
      <c r="D22" s="59">
        <v>6553</v>
      </c>
      <c r="E22" s="57" t="s">
        <v>289</v>
      </c>
      <c r="F22" s="57" t="s">
        <v>296</v>
      </c>
      <c r="G22" s="58">
        <v>45783</v>
      </c>
      <c r="H22" s="57" t="s">
        <v>255</v>
      </c>
      <c r="I22" s="57" t="s">
        <v>256</v>
      </c>
      <c r="J22" s="57" t="s">
        <v>229</v>
      </c>
      <c r="K22" s="57" t="s">
        <v>295</v>
      </c>
      <c r="L22" s="57" t="s">
        <v>297</v>
      </c>
      <c r="M22" s="57" t="s">
        <v>19</v>
      </c>
      <c r="N22" s="60">
        <f t="shared" si="0"/>
        <v>377</v>
      </c>
    </row>
    <row r="23" spans="1:14" x14ac:dyDescent="0.35">
      <c r="A23" s="57" t="s">
        <v>298</v>
      </c>
      <c r="B23" s="57" t="s">
        <v>224</v>
      </c>
      <c r="C23" s="58">
        <v>45406</v>
      </c>
      <c r="D23" s="59">
        <v>6317</v>
      </c>
      <c r="E23" s="57" t="s">
        <v>289</v>
      </c>
      <c r="F23" s="57" t="s">
        <v>296</v>
      </c>
      <c r="G23" s="58">
        <v>45783</v>
      </c>
      <c r="H23" s="57" t="s">
        <v>255</v>
      </c>
      <c r="I23" s="57" t="s">
        <v>256</v>
      </c>
      <c r="J23" s="57" t="s">
        <v>229</v>
      </c>
      <c r="K23" s="57" t="s">
        <v>298</v>
      </c>
      <c r="L23" s="57" t="s">
        <v>299</v>
      </c>
      <c r="M23" s="57" t="s">
        <v>19</v>
      </c>
      <c r="N23" s="60">
        <f t="shared" si="0"/>
        <v>377</v>
      </c>
    </row>
    <row r="24" spans="1:14" x14ac:dyDescent="0.35">
      <c r="A24" s="57" t="s">
        <v>300</v>
      </c>
      <c r="B24" s="57" t="s">
        <v>224</v>
      </c>
      <c r="C24" s="58">
        <v>45406</v>
      </c>
      <c r="D24" s="59">
        <v>5573</v>
      </c>
      <c r="E24" s="57" t="s">
        <v>289</v>
      </c>
      <c r="F24" s="57" t="s">
        <v>290</v>
      </c>
      <c r="G24" s="58">
        <v>45783</v>
      </c>
      <c r="H24" s="57" t="s">
        <v>255</v>
      </c>
      <c r="I24" s="57" t="s">
        <v>256</v>
      </c>
      <c r="J24" s="57" t="s">
        <v>229</v>
      </c>
      <c r="K24" s="57" t="s">
        <v>300</v>
      </c>
      <c r="L24" s="57" t="s">
        <v>301</v>
      </c>
      <c r="M24" s="57" t="s">
        <v>19</v>
      </c>
      <c r="N24" s="60">
        <f t="shared" si="0"/>
        <v>377</v>
      </c>
    </row>
    <row r="25" spans="1:14" x14ac:dyDescent="0.35">
      <c r="A25" s="57" t="s">
        <v>302</v>
      </c>
      <c r="B25" s="57" t="s">
        <v>224</v>
      </c>
      <c r="C25" s="58">
        <v>45406</v>
      </c>
      <c r="D25" s="59">
        <v>6471</v>
      </c>
      <c r="E25" s="57" t="s">
        <v>289</v>
      </c>
      <c r="F25" s="57" t="s">
        <v>303</v>
      </c>
      <c r="G25" s="58">
        <v>45783</v>
      </c>
      <c r="H25" s="57" t="s">
        <v>255</v>
      </c>
      <c r="I25" s="57" t="s">
        <v>256</v>
      </c>
      <c r="J25" s="57" t="s">
        <v>229</v>
      </c>
      <c r="K25" s="57" t="s">
        <v>302</v>
      </c>
      <c r="L25" s="57" t="s">
        <v>304</v>
      </c>
      <c r="M25" s="57" t="s">
        <v>19</v>
      </c>
      <c r="N25" s="60">
        <f t="shared" si="0"/>
        <v>377</v>
      </c>
    </row>
    <row r="26" spans="1:14" x14ac:dyDescent="0.35">
      <c r="A26" s="57" t="s">
        <v>305</v>
      </c>
      <c r="B26" s="57" t="s">
        <v>224</v>
      </c>
      <c r="C26" s="58">
        <v>45406</v>
      </c>
      <c r="D26" s="59">
        <v>5688</v>
      </c>
      <c r="E26" s="57" t="s">
        <v>289</v>
      </c>
      <c r="F26" s="57" t="s">
        <v>303</v>
      </c>
      <c r="G26" s="58">
        <v>45783</v>
      </c>
      <c r="H26" s="57" t="s">
        <v>255</v>
      </c>
      <c r="I26" s="57" t="s">
        <v>256</v>
      </c>
      <c r="J26" s="57" t="s">
        <v>229</v>
      </c>
      <c r="K26" s="57" t="s">
        <v>305</v>
      </c>
      <c r="L26" s="57" t="s">
        <v>306</v>
      </c>
      <c r="M26" s="57" t="s">
        <v>19</v>
      </c>
      <c r="N26" s="60">
        <f t="shared" si="0"/>
        <v>377</v>
      </c>
    </row>
    <row r="27" spans="1:14" x14ac:dyDescent="0.35">
      <c r="A27" s="57" t="s">
        <v>307</v>
      </c>
      <c r="B27" s="57" t="s">
        <v>224</v>
      </c>
      <c r="C27" s="58">
        <v>45406</v>
      </c>
      <c r="D27" s="59">
        <v>9713</v>
      </c>
      <c r="E27" s="57" t="s">
        <v>289</v>
      </c>
      <c r="F27" s="57" t="s">
        <v>293</v>
      </c>
      <c r="G27" s="58">
        <v>45783</v>
      </c>
      <c r="H27" s="57" t="s">
        <v>255</v>
      </c>
      <c r="I27" s="57" t="s">
        <v>256</v>
      </c>
      <c r="J27" s="57" t="s">
        <v>229</v>
      </c>
      <c r="K27" s="57" t="s">
        <v>307</v>
      </c>
      <c r="L27" s="57" t="s">
        <v>308</v>
      </c>
      <c r="M27" s="57" t="s">
        <v>19</v>
      </c>
      <c r="N27" s="60">
        <f t="shared" si="0"/>
        <v>377</v>
      </c>
    </row>
    <row r="28" spans="1:14" x14ac:dyDescent="0.35">
      <c r="A28" s="57" t="s">
        <v>309</v>
      </c>
      <c r="B28" s="57" t="s">
        <v>252</v>
      </c>
      <c r="C28" s="58">
        <v>45742</v>
      </c>
      <c r="D28" s="59">
        <v>7297</v>
      </c>
      <c r="E28" s="57" t="s">
        <v>310</v>
      </c>
      <c r="F28" s="57" t="s">
        <v>262</v>
      </c>
      <c r="G28" s="58">
        <v>45751</v>
      </c>
      <c r="H28" s="57" t="s">
        <v>255</v>
      </c>
      <c r="I28" s="57" t="s">
        <v>256</v>
      </c>
      <c r="J28" s="57" t="s">
        <v>229</v>
      </c>
      <c r="K28" s="57" t="s">
        <v>309</v>
      </c>
      <c r="L28" s="57" t="s">
        <v>263</v>
      </c>
      <c r="M28" s="57" t="s">
        <v>19</v>
      </c>
      <c r="N28" s="60">
        <f t="shared" si="0"/>
        <v>9</v>
      </c>
    </row>
    <row r="29" spans="1:14" x14ac:dyDescent="0.35">
      <c r="A29" s="57" t="s">
        <v>311</v>
      </c>
      <c r="B29" s="57" t="s">
        <v>224</v>
      </c>
      <c r="C29" s="58">
        <v>45733</v>
      </c>
      <c r="D29" s="59">
        <v>4244</v>
      </c>
      <c r="E29" s="57" t="s">
        <v>311</v>
      </c>
      <c r="F29" s="57" t="s">
        <v>254</v>
      </c>
      <c r="G29" s="58">
        <v>45751</v>
      </c>
      <c r="H29" s="57" t="s">
        <v>255</v>
      </c>
      <c r="I29" s="57" t="s">
        <v>256</v>
      </c>
      <c r="J29" s="57" t="s">
        <v>229</v>
      </c>
      <c r="K29" s="57" t="s">
        <v>311</v>
      </c>
      <c r="L29" s="57" t="s">
        <v>312</v>
      </c>
      <c r="M29" s="57" t="s">
        <v>19</v>
      </c>
      <c r="N29" s="60">
        <f t="shared" si="0"/>
        <v>18</v>
      </c>
    </row>
    <row r="30" spans="1:14" x14ac:dyDescent="0.35">
      <c r="A30" s="57" t="s">
        <v>313</v>
      </c>
      <c r="B30" s="57" t="s">
        <v>224</v>
      </c>
      <c r="C30" s="58">
        <v>45747</v>
      </c>
      <c r="D30" s="59">
        <v>13207</v>
      </c>
      <c r="E30" s="57" t="s">
        <v>314</v>
      </c>
      <c r="F30" s="57" t="s">
        <v>315</v>
      </c>
      <c r="G30" s="58">
        <v>45754</v>
      </c>
      <c r="H30" s="57" t="s">
        <v>255</v>
      </c>
      <c r="I30" s="57" t="s">
        <v>316</v>
      </c>
      <c r="J30" s="57" t="s">
        <v>229</v>
      </c>
      <c r="K30" s="57" t="s">
        <v>313</v>
      </c>
      <c r="L30" s="57" t="s">
        <v>317</v>
      </c>
      <c r="M30" s="57" t="s">
        <v>19</v>
      </c>
      <c r="N30" s="60">
        <f t="shared" si="0"/>
        <v>7</v>
      </c>
    </row>
    <row r="31" spans="1:14" x14ac:dyDescent="0.35">
      <c r="A31" s="57"/>
      <c r="B31" s="57"/>
      <c r="C31" s="57"/>
      <c r="D31" s="57"/>
      <c r="E31" s="57"/>
      <c r="F31" s="57"/>
      <c r="G31" s="57"/>
      <c r="H31" s="57"/>
      <c r="I31" s="57"/>
      <c r="J31" s="57"/>
      <c r="K31" s="57"/>
      <c r="L31" s="57"/>
      <c r="M31" s="57"/>
      <c r="N31" s="57"/>
    </row>
    <row r="32" spans="1:14" x14ac:dyDescent="0.35">
      <c r="A32" s="57"/>
      <c r="B32" s="57"/>
      <c r="C32" s="57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</row>
    <row r="33" spans="1:21" x14ac:dyDescent="0.35">
      <c r="A33" s="57"/>
      <c r="B33" s="57"/>
      <c r="C33" s="57"/>
      <c r="D33" s="61">
        <f>SUM(D2:D32)</f>
        <v>921706.44</v>
      </c>
      <c r="E33" s="57"/>
      <c r="F33" s="57"/>
      <c r="G33" s="57"/>
      <c r="H33" s="57"/>
      <c r="I33" s="57"/>
      <c r="J33" s="57"/>
      <c r="K33" s="57"/>
      <c r="L33" s="57"/>
      <c r="M33" s="57"/>
      <c r="N33" s="57"/>
    </row>
    <row r="34" spans="1:21" x14ac:dyDescent="0.35">
      <c r="A34" s="57"/>
      <c r="B34" s="57"/>
      <c r="C34" s="57"/>
      <c r="D34" s="57"/>
      <c r="E34" s="57"/>
      <c r="F34" s="57"/>
      <c r="G34" s="57"/>
      <c r="H34" s="57"/>
      <c r="I34" s="57"/>
      <c r="J34" s="57"/>
      <c r="K34" s="57"/>
      <c r="L34" s="57"/>
      <c r="M34" s="57"/>
      <c r="N34" s="57"/>
      <c r="O34" s="57"/>
    </row>
    <row r="35" spans="1:21" x14ac:dyDescent="0.35">
      <c r="A35" s="57"/>
      <c r="B35" s="57"/>
      <c r="C35" s="57"/>
      <c r="D35" s="57"/>
      <c r="E35" s="57"/>
      <c r="F35" s="57"/>
      <c r="G35" s="57"/>
      <c r="H35" s="57"/>
      <c r="I35" s="57"/>
      <c r="J35" s="57"/>
      <c r="K35" s="57"/>
      <c r="L35" s="57"/>
      <c r="M35" s="57"/>
      <c r="N35" s="57"/>
      <c r="O35" s="57"/>
      <c r="P35" s="57"/>
      <c r="Q35" s="57"/>
      <c r="R35" s="57"/>
      <c r="S35" s="57"/>
      <c r="T35" s="57"/>
    </row>
    <row r="36" spans="1:21" x14ac:dyDescent="0.35">
      <c r="O36" s="57"/>
      <c r="P36" s="57"/>
      <c r="Q36" s="57"/>
      <c r="R36" s="57"/>
      <c r="S36" s="57"/>
      <c r="T36" s="57"/>
      <c r="U36" s="57"/>
    </row>
    <row r="37" spans="1:21" x14ac:dyDescent="0.35">
      <c r="O37" s="57"/>
      <c r="P37" s="57"/>
      <c r="Q37" s="57"/>
      <c r="R37" s="57"/>
      <c r="S37" s="57"/>
      <c r="T37" s="57"/>
      <c r="U37" s="57"/>
    </row>
  </sheetData>
  <autoFilter ref="A1:U30" xr:uid="{CD2AA900-A7A9-4D18-AE81-897B48D423B8}">
    <filterColumn colId="7">
      <filters>
        <filter val="5000"/>
      </filters>
    </filterColumn>
  </autoFilter>
  <conditionalFormatting sqref="D1:D30">
    <cfRule type="duplicateValues" dxfId="1" priority="1"/>
    <cfRule type="duplicateValues" dxfId="0" priority="2"/>
  </conditionalFormatting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A9365D-C349-4B22-9267-34F451D43E51}">
  <dimension ref="A1:J28"/>
  <sheetViews>
    <sheetView tabSelected="1" topLeftCell="E1" workbookViewId="0">
      <selection activeCell="G14" sqref="G14"/>
    </sheetView>
  </sheetViews>
  <sheetFormatPr defaultRowHeight="14.5" x14ac:dyDescent="0.35"/>
  <cols>
    <col min="1" max="1" width="16.1796875" bestFit="1" customWidth="1"/>
    <col min="2" max="2" width="10.81640625" bestFit="1" customWidth="1"/>
    <col min="3" max="3" width="13.54296875" bestFit="1" customWidth="1"/>
    <col min="4" max="4" width="11.1796875" bestFit="1" customWidth="1"/>
    <col min="5" max="5" width="45.81640625" bestFit="1" customWidth="1"/>
    <col min="6" max="6" width="11.1796875" bestFit="1" customWidth="1"/>
    <col min="7" max="7" width="13.1796875" bestFit="1" customWidth="1"/>
    <col min="8" max="8" width="13.1796875" customWidth="1"/>
    <col min="9" max="9" width="8.453125" bestFit="1" customWidth="1"/>
    <col min="10" max="10" width="62" bestFit="1" customWidth="1"/>
    <col min="11" max="11" width="7.1796875" bestFit="1" customWidth="1"/>
  </cols>
  <sheetData>
    <row r="1" spans="1:10" x14ac:dyDescent="0.35">
      <c r="A1" t="s">
        <v>318</v>
      </c>
      <c r="B1" s="62">
        <v>45838</v>
      </c>
      <c r="D1" s="63">
        <f>SUBTOTAL(9,D4:D28)</f>
        <v>954584.15</v>
      </c>
    </row>
    <row r="3" spans="1:10" x14ac:dyDescent="0.35">
      <c r="A3" s="54" t="s">
        <v>61</v>
      </c>
      <c r="B3" s="55" t="s">
        <v>62</v>
      </c>
      <c r="C3" s="54" t="s">
        <v>319</v>
      </c>
      <c r="D3" s="55" t="s">
        <v>32</v>
      </c>
      <c r="E3" s="54" t="s">
        <v>67</v>
      </c>
      <c r="F3" s="54" t="s">
        <v>216</v>
      </c>
      <c r="G3" s="54" t="s">
        <v>217</v>
      </c>
      <c r="H3" s="54" t="s">
        <v>8</v>
      </c>
      <c r="I3" s="64" t="s">
        <v>222</v>
      </c>
      <c r="J3" s="54" t="s">
        <v>320</v>
      </c>
    </row>
    <row r="4" spans="1:10" x14ac:dyDescent="0.35">
      <c r="A4" s="57" t="s">
        <v>321</v>
      </c>
      <c r="B4" s="57" t="s">
        <v>322</v>
      </c>
      <c r="C4" s="58">
        <v>45712</v>
      </c>
      <c r="D4" s="59">
        <v>52272</v>
      </c>
      <c r="E4" s="57" t="s">
        <v>323</v>
      </c>
      <c r="F4" s="58">
        <v>45713</v>
      </c>
      <c r="G4" s="57">
        <v>2000</v>
      </c>
      <c r="H4" s="57" t="s">
        <v>27</v>
      </c>
      <c r="I4" s="65">
        <f t="shared" ref="I4:I28" si="0">$B$1-C4</f>
        <v>126</v>
      </c>
      <c r="J4" s="57" t="s">
        <v>324</v>
      </c>
    </row>
    <row r="5" spans="1:10" x14ac:dyDescent="0.35">
      <c r="A5" s="57" t="s">
        <v>325</v>
      </c>
      <c r="B5" s="57" t="s">
        <v>322</v>
      </c>
      <c r="C5" s="58">
        <v>45705</v>
      </c>
      <c r="D5" s="59">
        <v>91476</v>
      </c>
      <c r="E5" s="57" t="s">
        <v>326</v>
      </c>
      <c r="F5" s="58">
        <v>45705</v>
      </c>
      <c r="G5" s="57">
        <v>2000</v>
      </c>
      <c r="H5" s="57" t="s">
        <v>27</v>
      </c>
      <c r="I5" s="65">
        <f t="shared" si="0"/>
        <v>133</v>
      </c>
      <c r="J5" s="57" t="s">
        <v>327</v>
      </c>
    </row>
    <row r="6" spans="1:10" x14ac:dyDescent="0.35">
      <c r="A6" s="57" t="s">
        <v>328</v>
      </c>
      <c r="B6" s="57" t="s">
        <v>322</v>
      </c>
      <c r="C6" s="58">
        <v>45678</v>
      </c>
      <c r="D6" s="59">
        <v>64968</v>
      </c>
      <c r="E6" s="57" t="s">
        <v>329</v>
      </c>
      <c r="F6" s="58">
        <v>45678</v>
      </c>
      <c r="G6" s="57">
        <v>2000</v>
      </c>
      <c r="H6" s="57" t="s">
        <v>27</v>
      </c>
      <c r="I6" s="65">
        <f t="shared" si="0"/>
        <v>160</v>
      </c>
      <c r="J6" s="57" t="s">
        <v>324</v>
      </c>
    </row>
    <row r="7" spans="1:10" x14ac:dyDescent="0.35">
      <c r="A7" s="57" t="s">
        <v>330</v>
      </c>
      <c r="B7" s="57" t="s">
        <v>322</v>
      </c>
      <c r="C7" s="58">
        <v>45642</v>
      </c>
      <c r="D7" s="59">
        <v>63483.75</v>
      </c>
      <c r="E7" s="57" t="s">
        <v>331</v>
      </c>
      <c r="F7" s="58">
        <v>45642</v>
      </c>
      <c r="G7" s="57">
        <v>2000</v>
      </c>
      <c r="H7" s="57" t="s">
        <v>27</v>
      </c>
      <c r="I7" s="65">
        <f t="shared" si="0"/>
        <v>196</v>
      </c>
      <c r="J7" s="57" t="s">
        <v>324</v>
      </c>
    </row>
    <row r="8" spans="1:10" x14ac:dyDescent="0.35">
      <c r="A8" s="57" t="s">
        <v>332</v>
      </c>
      <c r="B8" s="57" t="s">
        <v>224</v>
      </c>
      <c r="C8" s="58">
        <v>45623</v>
      </c>
      <c r="D8" s="59">
        <v>-12344</v>
      </c>
      <c r="E8" s="57" t="s">
        <v>333</v>
      </c>
      <c r="F8" s="58">
        <v>45733</v>
      </c>
      <c r="G8" s="57">
        <v>2000</v>
      </c>
      <c r="H8" s="57" t="s">
        <v>27</v>
      </c>
      <c r="I8" s="65">
        <f t="shared" si="0"/>
        <v>215</v>
      </c>
      <c r="J8" s="57" t="s">
        <v>334</v>
      </c>
    </row>
    <row r="9" spans="1:10" x14ac:dyDescent="0.35">
      <c r="A9" s="57" t="s">
        <v>335</v>
      </c>
      <c r="B9" s="57" t="s">
        <v>72</v>
      </c>
      <c r="C9" s="58">
        <v>45617</v>
      </c>
      <c r="D9" s="59">
        <v>10000</v>
      </c>
      <c r="E9" s="57" t="s">
        <v>336</v>
      </c>
      <c r="F9" s="58">
        <v>45617</v>
      </c>
      <c r="G9" s="57">
        <v>2000</v>
      </c>
      <c r="H9" s="57" t="s">
        <v>27</v>
      </c>
      <c r="I9" s="65">
        <f t="shared" si="0"/>
        <v>221</v>
      </c>
      <c r="J9" s="57" t="s">
        <v>334</v>
      </c>
    </row>
    <row r="10" spans="1:10" x14ac:dyDescent="0.35">
      <c r="A10" s="57" t="s">
        <v>337</v>
      </c>
      <c r="B10" s="57" t="s">
        <v>322</v>
      </c>
      <c r="C10" s="58">
        <v>45612</v>
      </c>
      <c r="D10" s="59">
        <v>63483.75</v>
      </c>
      <c r="E10" s="57" t="s">
        <v>331</v>
      </c>
      <c r="F10" s="58">
        <v>45612</v>
      </c>
      <c r="G10" s="57">
        <v>2000</v>
      </c>
      <c r="H10" s="57" t="s">
        <v>27</v>
      </c>
      <c r="I10" s="65">
        <f t="shared" si="0"/>
        <v>226</v>
      </c>
      <c r="J10" s="57" t="s">
        <v>324</v>
      </c>
    </row>
    <row r="11" spans="1:10" x14ac:dyDescent="0.35">
      <c r="A11" s="57" t="s">
        <v>338</v>
      </c>
      <c r="B11" s="57" t="s">
        <v>322</v>
      </c>
      <c r="C11" s="58">
        <v>45598</v>
      </c>
      <c r="D11" s="59">
        <v>50490</v>
      </c>
      <c r="E11" s="57" t="s">
        <v>339</v>
      </c>
      <c r="F11" s="58">
        <v>45598</v>
      </c>
      <c r="G11" s="57">
        <v>2000</v>
      </c>
      <c r="H11" s="57" t="s">
        <v>27</v>
      </c>
      <c r="I11" s="65">
        <f t="shared" si="0"/>
        <v>240</v>
      </c>
      <c r="J11" s="57" t="s">
        <v>324</v>
      </c>
    </row>
    <row r="12" spans="1:10" x14ac:dyDescent="0.35">
      <c r="A12" s="57" t="s">
        <v>340</v>
      </c>
      <c r="B12" s="57" t="s">
        <v>341</v>
      </c>
      <c r="C12" s="58">
        <v>45474</v>
      </c>
      <c r="D12" s="59">
        <v>66547</v>
      </c>
      <c r="E12" s="57" t="s">
        <v>342</v>
      </c>
      <c r="F12" s="58">
        <v>45474</v>
      </c>
      <c r="G12" s="57">
        <v>2000</v>
      </c>
      <c r="H12" s="57" t="s">
        <v>27</v>
      </c>
      <c r="I12" s="65">
        <f t="shared" si="0"/>
        <v>364</v>
      </c>
      <c r="J12" s="57" t="s">
        <v>343</v>
      </c>
    </row>
    <row r="13" spans="1:10" x14ac:dyDescent="0.35">
      <c r="A13" s="57" t="s">
        <v>344</v>
      </c>
      <c r="B13" s="57" t="s">
        <v>72</v>
      </c>
      <c r="C13" s="58">
        <v>45173</v>
      </c>
      <c r="D13" s="59">
        <v>5000</v>
      </c>
      <c r="E13" s="57" t="s">
        <v>345</v>
      </c>
      <c r="F13" s="58">
        <v>45173</v>
      </c>
      <c r="G13" s="57">
        <v>2000</v>
      </c>
      <c r="H13" s="57" t="s">
        <v>27</v>
      </c>
      <c r="I13" s="65">
        <f t="shared" si="0"/>
        <v>665</v>
      </c>
      <c r="J13" s="57" t="s">
        <v>346</v>
      </c>
    </row>
    <row r="14" spans="1:10" x14ac:dyDescent="0.35">
      <c r="A14" s="57" t="s">
        <v>347</v>
      </c>
      <c r="B14" s="57" t="s">
        <v>72</v>
      </c>
      <c r="C14" s="58">
        <v>45754</v>
      </c>
      <c r="D14" s="59">
        <v>10000</v>
      </c>
      <c r="E14" s="57" t="s">
        <v>348</v>
      </c>
      <c r="F14" s="58">
        <v>45754</v>
      </c>
      <c r="G14" s="57">
        <v>4000</v>
      </c>
      <c r="H14" s="57" t="s">
        <v>14</v>
      </c>
      <c r="I14" s="65">
        <f t="shared" si="0"/>
        <v>84</v>
      </c>
      <c r="J14" s="36" t="s">
        <v>349</v>
      </c>
    </row>
    <row r="15" spans="1:10" x14ac:dyDescent="0.35">
      <c r="A15" s="57" t="s">
        <v>350</v>
      </c>
      <c r="B15" s="57" t="s">
        <v>72</v>
      </c>
      <c r="C15" s="58">
        <v>45766</v>
      </c>
      <c r="D15" s="59">
        <v>10000</v>
      </c>
      <c r="E15" s="57" t="s">
        <v>351</v>
      </c>
      <c r="F15" s="58">
        <v>45766</v>
      </c>
      <c r="G15" s="57">
        <v>4000</v>
      </c>
      <c r="H15" s="57" t="s">
        <v>14</v>
      </c>
      <c r="I15" s="65">
        <f t="shared" si="0"/>
        <v>72</v>
      </c>
      <c r="J15" s="36" t="s">
        <v>349</v>
      </c>
    </row>
    <row r="16" spans="1:10" ht="16" x14ac:dyDescent="0.35">
      <c r="A16" s="57" t="s">
        <v>352</v>
      </c>
      <c r="B16" s="57" t="s">
        <v>322</v>
      </c>
      <c r="C16" s="58">
        <v>45453</v>
      </c>
      <c r="D16" s="59">
        <v>118300</v>
      </c>
      <c r="E16" s="57" t="s">
        <v>353</v>
      </c>
      <c r="F16" s="58">
        <v>45455</v>
      </c>
      <c r="G16" s="57">
        <v>5000</v>
      </c>
      <c r="H16" s="57" t="s">
        <v>19</v>
      </c>
      <c r="I16" s="65">
        <f t="shared" si="0"/>
        <v>385</v>
      </c>
      <c r="J16" s="66" t="s">
        <v>354</v>
      </c>
    </row>
    <row r="17" spans="1:10" ht="16" x14ac:dyDescent="0.35">
      <c r="A17" s="57" t="s">
        <v>355</v>
      </c>
      <c r="B17" s="57" t="s">
        <v>356</v>
      </c>
      <c r="C17" s="58">
        <v>45505</v>
      </c>
      <c r="D17" s="59">
        <v>67600</v>
      </c>
      <c r="E17" s="57" t="s">
        <v>357</v>
      </c>
      <c r="F17" s="58">
        <v>45505</v>
      </c>
      <c r="G17" s="57">
        <v>5000</v>
      </c>
      <c r="H17" s="57" t="s">
        <v>19</v>
      </c>
      <c r="I17" s="65">
        <f t="shared" si="0"/>
        <v>333</v>
      </c>
      <c r="J17" s="66" t="s">
        <v>354</v>
      </c>
    </row>
    <row r="18" spans="1:10" ht="16" x14ac:dyDescent="0.35">
      <c r="A18" s="57" t="s">
        <v>358</v>
      </c>
      <c r="B18" s="57" t="s">
        <v>322</v>
      </c>
      <c r="C18" s="58">
        <v>45453</v>
      </c>
      <c r="D18" s="59">
        <v>63375</v>
      </c>
      <c r="E18" s="57" t="s">
        <v>353</v>
      </c>
      <c r="F18" s="58">
        <v>45455</v>
      </c>
      <c r="G18" s="57">
        <v>5000</v>
      </c>
      <c r="H18" s="57" t="s">
        <v>19</v>
      </c>
      <c r="I18" s="65">
        <f t="shared" si="0"/>
        <v>385</v>
      </c>
      <c r="J18" s="66" t="s">
        <v>354</v>
      </c>
    </row>
    <row r="19" spans="1:10" ht="16" x14ac:dyDescent="0.35">
      <c r="A19" s="57" t="s">
        <v>359</v>
      </c>
      <c r="B19" s="57" t="s">
        <v>72</v>
      </c>
      <c r="C19" s="58">
        <v>45757</v>
      </c>
      <c r="D19" s="59">
        <v>10000</v>
      </c>
      <c r="E19" s="57" t="s">
        <v>360</v>
      </c>
      <c r="F19" s="58">
        <v>45757</v>
      </c>
      <c r="G19" s="57">
        <v>5000</v>
      </c>
      <c r="H19" s="57" t="s">
        <v>19</v>
      </c>
      <c r="I19" s="65">
        <f t="shared" si="0"/>
        <v>81</v>
      </c>
      <c r="J19" s="66" t="s">
        <v>361</v>
      </c>
    </row>
    <row r="20" spans="1:10" ht="16" x14ac:dyDescent="0.35">
      <c r="A20" s="57" t="s">
        <v>362</v>
      </c>
      <c r="B20" s="57" t="s">
        <v>356</v>
      </c>
      <c r="C20" s="58">
        <v>45505</v>
      </c>
      <c r="D20" s="59">
        <v>59150</v>
      </c>
      <c r="E20" s="57" t="s">
        <v>363</v>
      </c>
      <c r="F20" s="58">
        <v>45505</v>
      </c>
      <c r="G20" s="57">
        <v>5000</v>
      </c>
      <c r="H20" s="57" t="s">
        <v>19</v>
      </c>
      <c r="I20" s="65">
        <f t="shared" si="0"/>
        <v>333</v>
      </c>
      <c r="J20" s="66" t="s">
        <v>354</v>
      </c>
    </row>
    <row r="21" spans="1:10" x14ac:dyDescent="0.35">
      <c r="A21" s="57" t="s">
        <v>364</v>
      </c>
      <c r="B21" s="57" t="s">
        <v>72</v>
      </c>
      <c r="C21" s="58">
        <v>45488</v>
      </c>
      <c r="D21" s="59">
        <v>5000</v>
      </c>
      <c r="E21" s="57" t="s">
        <v>365</v>
      </c>
      <c r="F21" s="58">
        <v>45488</v>
      </c>
      <c r="G21" s="67">
        <v>1000</v>
      </c>
      <c r="H21" s="67" t="s">
        <v>22</v>
      </c>
      <c r="I21" s="65">
        <f t="shared" si="0"/>
        <v>350</v>
      </c>
      <c r="J21" s="57" t="s">
        <v>366</v>
      </c>
    </row>
    <row r="22" spans="1:10" x14ac:dyDescent="0.35">
      <c r="A22" s="57" t="s">
        <v>367</v>
      </c>
      <c r="B22" s="57" t="s">
        <v>72</v>
      </c>
      <c r="C22" s="58">
        <v>45761</v>
      </c>
      <c r="D22" s="59">
        <v>10000</v>
      </c>
      <c r="E22" s="57" t="s">
        <v>368</v>
      </c>
      <c r="F22" s="58">
        <v>45761</v>
      </c>
      <c r="G22" s="67">
        <v>1000</v>
      </c>
      <c r="H22" s="67" t="s">
        <v>22</v>
      </c>
      <c r="I22" s="65">
        <f t="shared" si="0"/>
        <v>77</v>
      </c>
      <c r="J22" s="57" t="s">
        <v>369</v>
      </c>
    </row>
    <row r="23" spans="1:10" x14ac:dyDescent="0.35">
      <c r="A23" s="57" t="s">
        <v>370</v>
      </c>
      <c r="B23" s="57" t="s">
        <v>72</v>
      </c>
      <c r="C23" s="58">
        <v>45765</v>
      </c>
      <c r="D23" s="59">
        <v>15000</v>
      </c>
      <c r="E23" s="57" t="s">
        <v>371</v>
      </c>
      <c r="F23" s="58">
        <v>45765</v>
      </c>
      <c r="G23" s="67">
        <v>1000</v>
      </c>
      <c r="H23" s="67" t="s">
        <v>22</v>
      </c>
      <c r="I23" s="65">
        <f t="shared" si="0"/>
        <v>73</v>
      </c>
      <c r="J23" s="57" t="s">
        <v>372</v>
      </c>
    </row>
    <row r="24" spans="1:10" x14ac:dyDescent="0.35">
      <c r="A24" s="57" t="s">
        <v>373</v>
      </c>
      <c r="B24" s="57" t="s">
        <v>322</v>
      </c>
      <c r="C24" s="58">
        <v>45741</v>
      </c>
      <c r="D24" s="59">
        <v>16504</v>
      </c>
      <c r="E24" s="57" t="s">
        <v>374</v>
      </c>
      <c r="F24" s="58">
        <v>45741</v>
      </c>
      <c r="G24" s="67">
        <v>1000</v>
      </c>
      <c r="H24" s="67" t="s">
        <v>22</v>
      </c>
      <c r="I24" s="65">
        <f t="shared" si="0"/>
        <v>97</v>
      </c>
      <c r="J24" s="57" t="s">
        <v>375</v>
      </c>
    </row>
    <row r="25" spans="1:10" x14ac:dyDescent="0.35">
      <c r="A25" s="57" t="s">
        <v>376</v>
      </c>
      <c r="B25" s="57" t="s">
        <v>224</v>
      </c>
      <c r="C25" s="58">
        <v>45752</v>
      </c>
      <c r="D25" s="59">
        <v>-19603.349999999999</v>
      </c>
      <c r="E25" s="57" t="s">
        <v>377</v>
      </c>
      <c r="F25" s="58">
        <v>45752</v>
      </c>
      <c r="G25" s="67">
        <v>1000</v>
      </c>
      <c r="H25" s="67" t="s">
        <v>22</v>
      </c>
      <c r="I25" s="65">
        <f t="shared" si="0"/>
        <v>86</v>
      </c>
      <c r="J25" s="71" t="s">
        <v>378</v>
      </c>
    </row>
    <row r="26" spans="1:10" x14ac:dyDescent="0.35">
      <c r="A26" s="57" t="s">
        <v>373</v>
      </c>
      <c r="B26" s="57" t="s">
        <v>322</v>
      </c>
      <c r="C26" s="58">
        <v>45741</v>
      </c>
      <c r="D26" s="59">
        <v>32162</v>
      </c>
      <c r="E26" s="57" t="s">
        <v>379</v>
      </c>
      <c r="F26" s="58">
        <v>45741</v>
      </c>
      <c r="G26" s="67">
        <v>1000</v>
      </c>
      <c r="H26" s="67" t="s">
        <v>22</v>
      </c>
      <c r="I26" s="65">
        <f t="shared" si="0"/>
        <v>97</v>
      </c>
      <c r="J26" s="71"/>
    </row>
    <row r="27" spans="1:10" x14ac:dyDescent="0.35">
      <c r="A27" s="57" t="s">
        <v>380</v>
      </c>
      <c r="B27" s="57" t="s">
        <v>322</v>
      </c>
      <c r="C27" s="58">
        <v>45737</v>
      </c>
      <c r="D27" s="59">
        <v>25546</v>
      </c>
      <c r="E27" s="57" t="s">
        <v>381</v>
      </c>
      <c r="F27" s="58">
        <v>45737</v>
      </c>
      <c r="G27" s="67">
        <v>1000</v>
      </c>
      <c r="H27" s="67" t="s">
        <v>22</v>
      </c>
      <c r="I27" s="65">
        <f t="shared" si="0"/>
        <v>101</v>
      </c>
      <c r="J27" s="71"/>
    </row>
    <row r="28" spans="1:10" x14ac:dyDescent="0.35">
      <c r="A28" s="57" t="s">
        <v>373</v>
      </c>
      <c r="B28" s="57" t="s">
        <v>322</v>
      </c>
      <c r="C28" s="58">
        <v>45741</v>
      </c>
      <c r="D28" s="59">
        <v>76174</v>
      </c>
      <c r="E28" s="57" t="s">
        <v>382</v>
      </c>
      <c r="F28" s="58">
        <v>45741</v>
      </c>
      <c r="G28" s="67">
        <v>1000</v>
      </c>
      <c r="H28" s="67" t="s">
        <v>22</v>
      </c>
      <c r="I28" s="65">
        <f t="shared" si="0"/>
        <v>97</v>
      </c>
      <c r="J28" s="57" t="s">
        <v>366</v>
      </c>
    </row>
  </sheetData>
  <autoFilter ref="A3:J28" xr:uid="{16B8AD1A-E040-4F46-9F74-001334945FAB}"/>
  <mergeCells count="1">
    <mergeCell ref="J25:J27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9a.Deviation from apvl ma</vt:lpstr>
      <vt:lpstr>9b.Poor Monitoring</vt:lpstr>
      <vt:lpstr>9c. Non Employee Reimburs</vt:lpstr>
      <vt:lpstr>9d. High Credit Notes</vt:lpstr>
      <vt:lpstr>9e.Excess Processing Charges</vt:lpstr>
      <vt:lpstr>9f.No Provision</vt:lpstr>
      <vt:lpstr>9g.Pending Advance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Borra Prasanna (IND)</dc:creator>
  <cp:lastModifiedBy>Borra Prasanna (IND)</cp:lastModifiedBy>
  <dcterms:created xsi:type="dcterms:W3CDTF">2025-07-31T11:56:46Z</dcterms:created>
  <dcterms:modified xsi:type="dcterms:W3CDTF">2025-11-25T05:52:54Z</dcterms:modified>
</cp:coreProperties>
</file>